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tammy\Downloads\"/>
    </mc:Choice>
  </mc:AlternateContent>
  <xr:revisionPtr revIDLastSave="0" documentId="13_ncr:1_{E9D0F0BD-5FED-4863-8028-8E4E435EF35C}" xr6:coauthVersionLast="47" xr6:coauthVersionMax="47" xr10:uidLastSave="{00000000-0000-0000-0000-000000000000}"/>
  <bookViews>
    <workbookView xWindow="-103" yWindow="-103" windowWidth="19543" windowHeight="12497" activeTab="1" xr2:uid="{2BCF19A8-45F7-42AB-AADF-FBF9E4F864AA}"/>
  </bookViews>
  <sheets>
    <sheet name="Pivot Table" sheetId="37" r:id="rId1"/>
    <sheet name="Charts" sheetId="38" r:id="rId2"/>
    <sheet name="Capacity 4-2022" sheetId="36" r:id="rId3"/>
  </sheets>
  <definedNames>
    <definedName name="_xlnm._FilterDatabase" localSheetId="2" hidden="1">'Capacity 4-2022'!$A$1:$L$80</definedName>
    <definedName name="_xlnm.Print_Area" localSheetId="2">'Capacity 4-2022'!$A$1:$L$44</definedName>
    <definedName name="_xlnm.Print_Titles" localSheetId="2">'Capacity 4-2022'!$1:$1</definedName>
  </definedNames>
  <calcPr calcId="191029"/>
  <pivotCaches>
    <pivotCache cacheId="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36" l="1"/>
  <c r="G30" i="36"/>
  <c r="G49" i="36"/>
  <c r="G59" i="36"/>
  <c r="G62" i="36"/>
  <c r="G74" i="36"/>
  <c r="G10" i="36"/>
  <c r="G71" i="36"/>
  <c r="G70" i="36"/>
  <c r="G69" i="36"/>
  <c r="G77" i="36" l="1"/>
  <c r="G76" i="36"/>
  <c r="G72" i="36"/>
  <c r="G68" i="36"/>
  <c r="G67" i="36"/>
  <c r="G61" i="36"/>
  <c r="G55" i="36"/>
  <c r="G45" i="36"/>
  <c r="G22" i="36"/>
  <c r="G18" i="36"/>
  <c r="G6" i="36"/>
</calcChain>
</file>

<file path=xl/sharedStrings.xml><?xml version="1.0" encoding="utf-8"?>
<sst xmlns="http://schemas.openxmlformats.org/spreadsheetml/2006/main" count="581" uniqueCount="274">
  <si>
    <t>Company Type</t>
  </si>
  <si>
    <t>Partners, Investors, Funders</t>
  </si>
  <si>
    <t>Under Construction</t>
  </si>
  <si>
    <t>Start Up Date</t>
  </si>
  <si>
    <t>Producer</t>
  </si>
  <si>
    <t>Operating</t>
  </si>
  <si>
    <t>Status</t>
  </si>
  <si>
    <t>Planned</t>
  </si>
  <si>
    <t>Producer, technology developer</t>
  </si>
  <si>
    <t>Feedstock</t>
  </si>
  <si>
    <t>BP</t>
  </si>
  <si>
    <t>Oils and fats</t>
  </si>
  <si>
    <t>Diamond Green Diesel (Valero-Darling Ingredients)</t>
  </si>
  <si>
    <t>Louisiana, U.S.</t>
  </si>
  <si>
    <t>Emerald Biofuels</t>
  </si>
  <si>
    <t>Kern Oil</t>
  </si>
  <si>
    <t>Marathon</t>
  </si>
  <si>
    <t>NEXT Energy Group</t>
  </si>
  <si>
    <t>REG Geismar</t>
  </si>
  <si>
    <t>Sinclair Oil</t>
  </si>
  <si>
    <t>Plant Location</t>
  </si>
  <si>
    <t>Refiner</t>
  </si>
  <si>
    <t>Refiner, food-feed company JV</t>
  </si>
  <si>
    <t>Norco, Louisiana</t>
  </si>
  <si>
    <t>Port Arthur, Texas</t>
  </si>
  <si>
    <t>Holly Frontier</t>
  </si>
  <si>
    <t>Cheyenne, Wyoming</t>
  </si>
  <si>
    <t>Camelina; oils and fats</t>
  </si>
  <si>
    <t>Martinez, California</t>
  </si>
  <si>
    <t>Chevron</t>
  </si>
  <si>
    <t>El Segundo, California</t>
  </si>
  <si>
    <t>Las Vegas, Nevada</t>
  </si>
  <si>
    <t>Reno, Nevada</t>
  </si>
  <si>
    <t>Phillips66</t>
  </si>
  <si>
    <t>Ryze Renewables</t>
  </si>
  <si>
    <t>Bakersfield, California</t>
  </si>
  <si>
    <t>Port Westward, Oregon</t>
  </si>
  <si>
    <t>Louisiana</t>
  </si>
  <si>
    <t>Wyoming</t>
  </si>
  <si>
    <t>Paramount, California</t>
  </si>
  <si>
    <t>San Francisco, California</t>
  </si>
  <si>
    <t>Phillips66 - Rodeo</t>
  </si>
  <si>
    <t>Artesia, New Mexico</t>
  </si>
  <si>
    <t>Project permitted and approved by both company boards</t>
  </si>
  <si>
    <t>CVR Energy</t>
  </si>
  <si>
    <t>Wynnewood, Oklahoma</t>
  </si>
  <si>
    <t>Awaiting permit approval</t>
  </si>
  <si>
    <t>Co-processing at the facility
Pathways assigned in April 2020: 30.48 for locally rendered tallow;  41.85 for tallow imported from Australia</t>
  </si>
  <si>
    <t>$1.6 billion</t>
  </si>
  <si>
    <t>Chalmette, Louisiana</t>
  </si>
  <si>
    <t>PBF Energy</t>
  </si>
  <si>
    <t>Evaluating 15-20K BPD facility; in 2020, it announced it was evaluating renewable diesel at its recently acquired Martinez facility but that does not appear to be moving forward. There is no mention of either project in SEC filings/investor materials.</t>
  </si>
  <si>
    <t>Aemetis</t>
  </si>
  <si>
    <t>California</t>
  </si>
  <si>
    <t>From the SEC 10K annual report: "The “Carbon Zero” biofuels production plants are designed to produce biofuels, including renewable jet fuel, utilizing renewable hydrogen and non-edible vegetable oils sourced from existing Aemetis biofuels plants and other sources. The first Aemetis Carbon Zero production plant (“Carbon Zero 1”) is expected to utilize hydroelectric and other renewable power available onsite to produce 25 million gallons per year of jet fuel, renewable diesel, and other byproducts."
Awarded patent for Carbon Zero process in January 2021.</t>
  </si>
  <si>
    <t xml:space="preserve">Ryze sold its interest in the project in 2020. 
P66 has the offtake for the RD production. </t>
  </si>
  <si>
    <t>Former Ryze Renewables Facility</t>
  </si>
  <si>
    <t>Baton Rouge, Louisiana</t>
  </si>
  <si>
    <t>$1.25 billion</t>
  </si>
  <si>
    <t>Grön Fuels LLC (Fidelis Infrastructure)</t>
  </si>
  <si>
    <t>Acquired the 50 MMgy Duonix biodiesel plant in Beatrice, Nebraska to aggregate and pre-treat feedstock.
Investing US$450 million to convert Dickinson refinery to produce HVO</t>
  </si>
  <si>
    <t>Corn and soybean oils</t>
  </si>
  <si>
    <t>Red Rock Biofuels</t>
  </si>
  <si>
    <t>Lakeview, Oregon</t>
  </si>
  <si>
    <t>Under construction</t>
  </si>
  <si>
    <t>Forest, sawmill residues</t>
  </si>
  <si>
    <t>TCG Global, Greyrock Energy, FedEx, Southwest Airlines, Velocys</t>
  </si>
  <si>
    <t>Velocys (Bayou Fuels)</t>
  </si>
  <si>
    <t>Technology developer, producer</t>
  </si>
  <si>
    <t>Natchez, Mississippi</t>
  </si>
  <si>
    <t>Woody biomass</t>
  </si>
  <si>
    <t>Company announced a 290 MGY expansion in 2018, but there has been no update or movement since then.
LCFS CI  ranges from 42.91 (rendered animal fat) to 19.51 (animal fat)
UOP is the process licensor
Will spend $350 million to expand capacity to over 300 million gallons</t>
  </si>
  <si>
    <t>Jaxon Energy</t>
  </si>
  <si>
    <t>Jackson, Mississippi</t>
  </si>
  <si>
    <t>LCFS CI assigned of 78.60 (DCO) in October 2020
Shell may have an offtake agreement with Jaxon</t>
  </si>
  <si>
    <t>World Energy (Paramount)</t>
  </si>
  <si>
    <t>Contra Costa County conducting EIR now
"Martinez facility would start producing approximately 260 million gallons per year of renewable diesel by the second half of 2022, with a potential to build to full
capacity of approximately 730 million gallons per year by the end of 2023."
Project approved by the board in February 2021</t>
  </si>
  <si>
    <t>Unknown</t>
  </si>
  <si>
    <t>UOP is the process licensor
Received $15 million in Texas tax incentives in 2020 to move the project forward.</t>
  </si>
  <si>
    <t>250 MGY expansion to begin construction in Q3-Q4 2021 and to be completed by late 2023 -- BUT, the project is not fully funded.  The company expects to raise $335 million in an underwritten public offering of common stock.
LCFS CI ranges from 18.99 (UCO) to 56.57 (soy oil), depending on feedstock used.
Syntroleum is the technology licensor</t>
  </si>
  <si>
    <t>County conducting EIR
Plans to import feedstocks through marine/rail terminals 
Would be the world's largest HVO facility
Planning to include solar projects within Rodeo</t>
  </si>
  <si>
    <t>Company</t>
  </si>
  <si>
    <t>St. Joseph Renewable Fuels</t>
  </si>
  <si>
    <t>Newton, Illinois</t>
  </si>
  <si>
    <t xml:space="preserve">Heartwell Renewables </t>
  </si>
  <si>
    <t>Hastings, Nebraska</t>
  </si>
  <si>
    <t>Tallow</t>
  </si>
  <si>
    <t>Joint venture of Cargill and Love's; Musket will market the RD</t>
  </si>
  <si>
    <t>290 MGY in operation right now; additional 400 MGY expansion under construction
LCFS CI ranges from 19.73 (UCO) to 53.86 (soybean oil)
UOP is the technology licensor
Expansion project under construction and will begin operating by Q4 2021
US$1 billion investment in expansion, which will be completed in 2021; capacity will be expanded to 675 million gallons/year</t>
  </si>
  <si>
    <t xml:space="preserve">Calumet </t>
  </si>
  <si>
    <t>Great Falls, Montana</t>
  </si>
  <si>
    <t>Greentech Materials</t>
  </si>
  <si>
    <t>Columbia, Louisiana</t>
  </si>
  <si>
    <t>Wood waste</t>
  </si>
  <si>
    <t>Planned Expansion</t>
  </si>
  <si>
    <t>Dickinson, North Dakota</t>
  </si>
  <si>
    <t>Capacity (Million Gallons (MGY))</t>
  </si>
  <si>
    <t>General Notes</t>
  </si>
  <si>
    <t>Bunge, Fat Hopes</t>
  </si>
  <si>
    <t>LCFS CI of 26.92 assigned (rendered animal fat)
Co-processing
LCFS pathway application shows the refinery had planned to co-process animal fats into HVO</t>
  </si>
  <si>
    <t>First renewable production is expected in the second quarter of 2022 following a catalyst change, when 5,000 b/d of renewable diesel will be produced.</t>
  </si>
  <si>
    <t>Will co-process bio-based feedstocks through its FCCU</t>
  </si>
  <si>
    <t>Has been approved by the company's board
Expects start up mid-year 2021
Considering similar project for Coffeyville location
Plans to co-process</t>
  </si>
  <si>
    <t>Global Clean Energy Holdings (GCEH) (Bakersfield Renewable Fuels)</t>
  </si>
  <si>
    <t>Sustainable Oils, Haldor Topsoe, ExxonMobil</t>
  </si>
  <si>
    <t xml:space="preserve">Koch Project Solutions (KPS), Fidelis, </t>
  </si>
  <si>
    <t>The project would be built in stages over nine years at a site leased from the port on the west bank of the Mississippi River, near Port Allen. A final investment decision is expected in 2021, which will determine the cost of the project’s first phase.
Using Haldor Topsoe’s Hydroflex technology and Alfa Laval pretreatment technology, heat transfer and water treatment equipment in the design of the plant.
Would include, eventually, CCS.</t>
  </si>
  <si>
    <t>Cargill, Love's, Musket</t>
  </si>
  <si>
    <t>Awaiting permit approval
Total capital costs for both projects between $650-750 million</t>
  </si>
  <si>
    <t>Louisiana Green Fuels (Strategic Biofuels)</t>
  </si>
  <si>
    <t>Will use FT-gasification technology</t>
  </si>
  <si>
    <t>Expected to begin operating in 2021, but delayed; Shell has already concluded a long-term offtake agreement
Will increase capacity to 50,000 bpd
Applied for permits in 2021; hopes to begin construction in 2022</t>
  </si>
  <si>
    <t>Shell Rock Soy Processing</t>
  </si>
  <si>
    <t>TCG Global supplies the gasification technology
Can produce RD, SAF, bio-naphtha, but focused on the SAF market</t>
  </si>
  <si>
    <t>Soybean oil</t>
  </si>
  <si>
    <t>Seaboard Renewables</t>
  </si>
  <si>
    <t>Hugoton, Kansas</t>
  </si>
  <si>
    <t>Seaboard Foods</t>
  </si>
  <si>
    <t>Seaboard Energy purchased an idle cellulosic ethanol plant in Hugoton, KS from Synata Hugoton, LLC in February of 2019.
Company is a division of Seaboard Energy, which is owned by Seaboard Foods. The company is a top 20 meat producer in the U.S</t>
  </si>
  <si>
    <t>Bechtel, UOP</t>
  </si>
  <si>
    <t>Vertex</t>
  </si>
  <si>
    <t>Mobile, Alabama</t>
  </si>
  <si>
    <t>Idemitsu Kosan, Synergy Supply and Trading</t>
  </si>
  <si>
    <t>Looking to acquire refinery currently owned by Equilon Enterprises LLC
By mid-2023, Vertex plans to expand capacity to 14,000 barrels per day. The facility, which currently has a production capacity of 91,000 barrels per day, will also continue to supply conventional fuels.
For distribution, the company plans to enter an agreement under which Idemitsu Apollo Corp., a wholly owned California-based subsidiary of Idemitsu Kosan, will purchase 100 percent of the facility’s renewable diesel production.</t>
  </si>
  <si>
    <t>TRI supplies the gasification technology
Pre-FEED and federal permitting completed; financial close by end of 2021; construction expected to start in 2023 and take 2.5 years
Will produce 20 million gallons of sustainable aviation fuel and 8 million gallons of gasoline blendstock</t>
  </si>
  <si>
    <t>Purchased Alon's Bakersfield, California refinery in 2020 and will convert it into HVO production; capacity undisclosed
Selected Haldor Topsoe’s HydroFlex technology
Has entered into an offtake agreement with ExxonMobil, which will buy 85 MGY of production from Global Clean Energy
$365 million partnership closed in 2020 with Orion Energy, GCM Grosvenor and Voya</t>
  </si>
  <si>
    <t>Has assigned LCFS CI of 58.14
Has licensed Haldor Topsoe technology for RD production</t>
  </si>
  <si>
    <t>CEPSA</t>
  </si>
  <si>
    <t>Europe</t>
  </si>
  <si>
    <t>La Rabida, Spain</t>
  </si>
  <si>
    <t>Asia</t>
  </si>
  <si>
    <t>China</t>
  </si>
  <si>
    <t>Waste oils</t>
  </si>
  <si>
    <t>ENI</t>
  </si>
  <si>
    <t>Porto Marghera, Italy</t>
  </si>
  <si>
    <t xml:space="preserve">Under construction </t>
  </si>
  <si>
    <t>Vegetable oils</t>
  </si>
  <si>
    <t>From 2021, a further upgrade to the existing plant is set to boost its processing capacity to 600,000 tonnes, with increasing levels of raw materials from food-production waste, such as used oils, animal fats and by-products of palm oil processing
UOP is the process licensor</t>
  </si>
  <si>
    <t>Neste</t>
  </si>
  <si>
    <t>Porvoo, Finland</t>
  </si>
  <si>
    <t>Two units at the refinery site</t>
  </si>
  <si>
    <t>Singapore</t>
  </si>
  <si>
    <t>1.3 million MT expansion will be completed by 2022 at an investment of EUR1.4 billion
LCFS CI ranges depending on feedstock from 16.89 (Asian UCO) to 39.06 (tallow).</t>
  </si>
  <si>
    <t>Rotterdam, the Netherlands</t>
  </si>
  <si>
    <t>Pertamina</t>
  </si>
  <si>
    <t>Plaju, South Sumatra</t>
  </si>
  <si>
    <t xml:space="preserve">Palm oil </t>
  </si>
  <si>
    <t>ENI was to have been the licensor, but the parties terminated their agreement in February 2020. ENI would have been required to seek certification for the use of palm oil under the EU Delegated Regulation Act which caps and ultimately phases out by 2030 high-risk ILUC feedstocks such as palm oil. UOP has been selected as the new technology licensor.</t>
  </si>
  <si>
    <t>Sinopec</t>
  </si>
  <si>
    <t>SkyNRG (DSL01)</t>
  </si>
  <si>
    <t>Delfzijl, Netherlands</t>
  </si>
  <si>
    <t>UCO</t>
  </si>
  <si>
    <t>Shell Aviation</t>
  </si>
  <si>
    <t>North America</t>
  </si>
  <si>
    <t>Capacity (MT)</t>
  </si>
  <si>
    <t xml:space="preserve">Biomass syngas </t>
  </si>
  <si>
    <t>Castellon, Spain</t>
  </si>
  <si>
    <t>NetJets (offtake)</t>
  </si>
  <si>
    <t>Sasketchewan, Canada</t>
  </si>
  <si>
    <t>Canola</t>
  </si>
  <si>
    <t xml:space="preserve">Covenant Energy </t>
  </si>
  <si>
    <t>Braya Renewable Fuels</t>
  </si>
  <si>
    <t>Newfoundland, Canada</t>
  </si>
  <si>
    <t>Plans to produce only SAF</t>
  </si>
  <si>
    <t>Private Equity</t>
  </si>
  <si>
    <t>Latin America</t>
  </si>
  <si>
    <t>Asuncion, Paraguay</t>
  </si>
  <si>
    <t>Total Investment (Millions) (USD)</t>
  </si>
  <si>
    <t>Will produce both SAF and RD</t>
  </si>
  <si>
    <t>Zhangjiagang, China</t>
  </si>
  <si>
    <t>Gela, Sicily, Italy</t>
  </si>
  <si>
    <t>UCO, other oils and fats</t>
  </si>
  <si>
    <t xml:space="preserve">Federated Co-operatives (FCL) </t>
  </si>
  <si>
    <t>Regina, Sasketchewan, Canada</t>
  </si>
  <si>
    <t>Canola, soy, other oils and fats</t>
  </si>
  <si>
    <t>$1.5-2 billion</t>
  </si>
  <si>
    <t>Fintoil</t>
  </si>
  <si>
    <t>Crude tall oil</t>
  </si>
  <si>
    <t>Port of HaminaKotka, Finland</t>
  </si>
  <si>
    <t xml:space="preserve">Using Neste NEXPINUS TM Technology </t>
  </si>
  <si>
    <t>Greenergy</t>
  </si>
  <si>
    <t>Corringham, UK</t>
  </si>
  <si>
    <t xml:space="preserve">Project will use both pyrolysis using thyssenkrup's Industrial Solutions advanced thermal treatment technology and Haldor Topsoe's HydroFlex hydrotreatment technology </t>
  </si>
  <si>
    <t>Waste tires</t>
  </si>
  <si>
    <t xml:space="preserve">Imperial Oil </t>
  </si>
  <si>
    <t>Edmonton, Canada</t>
  </si>
  <si>
    <t>Will use blue hydrogen from CCS</t>
  </si>
  <si>
    <t>Indaba Renewable Fuels</t>
  </si>
  <si>
    <t>Imperial, California</t>
  </si>
  <si>
    <t>Lance Capital</t>
  </si>
  <si>
    <t>Will use Haldor Topsoe's HydroFlex technology</t>
  </si>
  <si>
    <t>Missouri</t>
  </si>
  <si>
    <t>Marathon-Neste</t>
  </si>
  <si>
    <t>$1.2 billion</t>
  </si>
  <si>
    <t>OMV</t>
  </si>
  <si>
    <t>Schewechat, Austria</t>
  </si>
  <si>
    <t>Plans to co-process feedstocks into both RD and SAF</t>
  </si>
  <si>
    <t>Preem</t>
  </si>
  <si>
    <t>Lysekil, Sweden</t>
  </si>
  <si>
    <t>Using Haldor Topsoe's HydroFlex technology
Will do co-processing</t>
  </si>
  <si>
    <t>Gothenburg, Sweden</t>
  </si>
  <si>
    <t>Repsol</t>
  </si>
  <si>
    <t>Using Axens' Vegan technology</t>
  </si>
  <si>
    <t>Cartagena, Spain</t>
  </si>
  <si>
    <t>Organic residues and waste streams</t>
  </si>
  <si>
    <t>Puertollano, Spain</t>
  </si>
  <si>
    <t xml:space="preserve">Shell </t>
  </si>
  <si>
    <t>UCO, waste animal fat</t>
  </si>
  <si>
    <t>Plans to produce 50% HVO and 50% SAF</t>
  </si>
  <si>
    <t>Will also producer 15,000 t/y bioLPG and renewable naphtha
Production focus is SAF</t>
  </si>
  <si>
    <t>St1 Gothenburg</t>
  </si>
  <si>
    <t>Tall oil</t>
  </si>
  <si>
    <t>SCA</t>
  </si>
  <si>
    <t>SunPine</t>
  </si>
  <si>
    <t>Pitea, Sweden</t>
  </si>
  <si>
    <t>Tidewater</t>
  </si>
  <si>
    <t>Prince George, Canada</t>
  </si>
  <si>
    <t>Grandpuits, France</t>
  </si>
  <si>
    <t xml:space="preserve">Will produce 170K SAF, 120K HVO, 50K renewable naphtha </t>
  </si>
  <si>
    <t>UPM Biofuels</t>
  </si>
  <si>
    <t>Lappeenranta, Finland</t>
  </si>
  <si>
    <t>Kotka, Finland</t>
  </si>
  <si>
    <t>Tall oil, carinata</t>
  </si>
  <si>
    <t>Blaine, Washington, U.S.</t>
  </si>
  <si>
    <t>Taranto, Italy</t>
  </si>
  <si>
    <t>Preem, Sveaskog, Södra, Kiram och Lawter</t>
  </si>
  <si>
    <t>TotalEnergies</t>
  </si>
  <si>
    <t>TotalEnergies  (La Mede)</t>
  </si>
  <si>
    <t xml:space="preserve">$143 (EUR 131) </t>
  </si>
  <si>
    <t xml:space="preserve">$603 (EUR 550) </t>
  </si>
  <si>
    <t>$206 (EUR 188)</t>
  </si>
  <si>
    <t>$63 (SEK 0.6 billion)</t>
  </si>
  <si>
    <t>$26 (SEK 250 million)</t>
  </si>
  <si>
    <t>$37 (SEK 350 million)</t>
  </si>
  <si>
    <t>$301 (EUR 275 million)</t>
  </si>
  <si>
    <t>$548 (EUR 500 million)</t>
  </si>
  <si>
    <t>$191 (EUR 175 million)</t>
  </si>
  <si>
    <t xml:space="preserve">Axens/IFP is the technology licensor
Includes a hydrogen production plant as well
</t>
  </si>
  <si>
    <t>Châteauneuf-les-Martigues, France</t>
  </si>
  <si>
    <t>PKN Orlen</t>
  </si>
  <si>
    <t>Plock, Poland</t>
  </si>
  <si>
    <t>Rapeseed oil, UCO, other oils and fats</t>
  </si>
  <si>
    <t>Tupras</t>
  </si>
  <si>
    <t>Izmir, Turkey</t>
  </si>
  <si>
    <t>Animal fats and wastes</t>
  </si>
  <si>
    <t>300,000 tons will be SAF; the remainder bionaphtha and bioLPG. Plans to triple capacity by 2035. Plans to install 400 MW/yr of electrolysis capacity in 2030 and then scale up to 1 GW/yr in 2035, while also converting all its hydrogen production to green hydrogen.</t>
  </si>
  <si>
    <t>Shandong Sanju Bioenergy</t>
  </si>
  <si>
    <t>Hebi Huashi United Energy Technology</t>
  </si>
  <si>
    <t>Shandong Province, China</t>
  </si>
  <si>
    <t>Henan Province, China</t>
  </si>
  <si>
    <t>Hainan Huanyu New Energy</t>
  </si>
  <si>
    <t>Hainan Province, China</t>
  </si>
  <si>
    <t>UCO, gutter oil, tallow and POME/PAO sourced from Malaysia and Indonesia</t>
  </si>
  <si>
    <t>Shanxi Construction Investment Group</t>
  </si>
  <si>
    <t>Johor, Malaysia</t>
  </si>
  <si>
    <t>MOU as among the Malaysian Palm Oil Board, Pengerang Maritime Industries, Shanxi Construction, and the Institute of Coal Chemistry, Chinese Academy of Sciences</t>
  </si>
  <si>
    <t>Final investment decision pending</t>
  </si>
  <si>
    <t>Plant Location - Region</t>
  </si>
  <si>
    <t>Towngas</t>
  </si>
  <si>
    <t>Hong Kong</t>
  </si>
  <si>
    <t>ECO</t>
  </si>
  <si>
    <t>Brasil Biofuels (BBF)</t>
  </si>
  <si>
    <t>Amazonas, Brazil</t>
  </si>
  <si>
    <t>Vibra</t>
  </si>
  <si>
    <t>Vibras will be the sole offtaker</t>
  </si>
  <si>
    <t>Brazilian palm oil</t>
  </si>
  <si>
    <t>ECB Group (Omega Green)</t>
  </si>
  <si>
    <t>Pongamia, other oils and fats</t>
  </si>
  <si>
    <t>Row Labels</t>
  </si>
  <si>
    <t>Grand Total</t>
  </si>
  <si>
    <t>$141 (PKN 600)</t>
  </si>
  <si>
    <t>Sum of Capacity (MT)</t>
  </si>
  <si>
    <t>Sum of Capacity (Million Gallons (MGY))</t>
  </si>
  <si>
    <t>Count of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</si>
</sst>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3" formatCode="_(* #,##0.00_);_(* \(#,##0.00\);_(* &quot;-&quot;??_);_(@_)"/>
    <numFmt numFmtId="164" formatCode="_(* #,##0_);_(* \(#,##0\);_(* &quot;-&quot;??_);_(@_)"/>
    <numFmt numFmtId="165" formatCode="_(* #,##0.000_);_(* \(#,##0.000\);_(* &quot;-&quot;??_);_(@_)"/>
    <numFmt numFmtId="166" formatCode="0.000"/>
  </numFmts>
  <fonts count="9" x14ac:knownFonts="1">
    <font>
      <sz val="11"/>
      <color theme="1"/>
      <name val="Calibri"/>
      <family val="2"/>
      <scheme val="minor"/>
    </font>
    <font>
      <u/>
      <sz val="11"/>
      <color theme="10"/>
      <name val="Calibri"/>
      <family val="2"/>
      <scheme val="minor"/>
    </font>
    <font>
      <sz val="10"/>
      <color rgb="FF000000"/>
      <name val="Arial"/>
    </font>
    <font>
      <sz val="11"/>
      <color theme="1"/>
      <name val="Calibri"/>
      <family val="2"/>
      <scheme val="minor"/>
    </font>
    <font>
      <u/>
      <sz val="9"/>
      <color theme="10"/>
      <name val="Calibri"/>
      <family val="2"/>
      <scheme val="minor"/>
    </font>
    <font>
      <b/>
      <sz val="9"/>
      <color theme="0"/>
      <name val="Calibri"/>
      <family val="2"/>
      <scheme val="minor"/>
    </font>
    <font>
      <sz val="9"/>
      <name val="Calibri"/>
      <family val="2"/>
      <scheme val="minor"/>
    </font>
    <font>
      <sz val="9"/>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6BB28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2" fillId="0" borderId="0"/>
    <xf numFmtId="43" fontId="3" fillId="0" borderId="0" applyFont="0" applyFill="0" applyBorder="0" applyAlignment="0" applyProtection="0"/>
  </cellStyleXfs>
  <cellXfs count="48">
    <xf numFmtId="0" fontId="0" fillId="0" borderId="0" xfId="0"/>
    <xf numFmtId="0" fontId="7" fillId="0" borderId="0" xfId="0" applyFont="1" applyAlignment="1">
      <alignment horizontal="left" vertical="top" wrapText="1"/>
    </xf>
    <xf numFmtId="0" fontId="7" fillId="0" borderId="0" xfId="0" applyFont="1" applyAlignment="1">
      <alignment horizontal="center" vertical="top" wrapText="1"/>
    </xf>
    <xf numFmtId="0" fontId="8" fillId="0" borderId="0" xfId="0" applyFont="1" applyAlignment="1">
      <alignment horizontal="left" vertical="top" wrapText="1"/>
    </xf>
    <xf numFmtId="0" fontId="7" fillId="0" borderId="1" xfId="0" applyFont="1" applyBorder="1" applyAlignment="1">
      <alignment vertical="center" wrapText="1"/>
    </xf>
    <xf numFmtId="0" fontId="7" fillId="0" borderId="1" xfId="0" applyFont="1" applyBorder="1" applyAlignment="1">
      <alignment horizontal="left" vertical="top" wrapText="1"/>
    </xf>
    <xf numFmtId="0" fontId="4" fillId="0" borderId="1" xfId="1" applyFont="1" applyFill="1" applyBorder="1" applyAlignment="1">
      <alignment vertical="center" wrapText="1"/>
    </xf>
    <xf numFmtId="0" fontId="7" fillId="0" borderId="0" xfId="0" applyFont="1" applyAlignment="1">
      <alignment horizontal="right" vertical="top" wrapText="1"/>
    </xf>
    <xf numFmtId="0" fontId="4" fillId="0" borderId="1" xfId="1" applyFont="1" applyBorder="1" applyAlignment="1">
      <alignment horizontal="left" vertical="top" wrapText="1"/>
    </xf>
    <xf numFmtId="0" fontId="4" fillId="0" borderId="1"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1" xfId="1" applyFont="1" applyFill="1" applyBorder="1" applyAlignment="1">
      <alignment vertical="center" wrapText="1"/>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righ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top" wrapText="1"/>
    </xf>
    <xf numFmtId="164" fontId="7" fillId="0" borderId="1" xfId="0" applyNumberFormat="1" applyFont="1" applyFill="1" applyBorder="1" applyAlignment="1">
      <alignment horizontal="right" vertical="top" wrapText="1"/>
    </xf>
    <xf numFmtId="164" fontId="7" fillId="0" borderId="1" xfId="3" applyNumberFormat="1" applyFont="1" applyFill="1" applyBorder="1" applyAlignment="1">
      <alignment horizontal="right" vertical="top" wrapText="1"/>
    </xf>
    <xf numFmtId="0" fontId="7" fillId="0" borderId="1" xfId="0" applyFont="1" applyFill="1" applyBorder="1" applyAlignment="1">
      <alignment horizontal="right" vertical="top" wrapText="1"/>
    </xf>
    <xf numFmtId="3" fontId="7" fillId="0" borderId="1" xfId="0" applyNumberFormat="1" applyFont="1" applyFill="1" applyBorder="1" applyAlignment="1">
      <alignment horizontal="right" vertical="top" wrapText="1"/>
    </xf>
    <xf numFmtId="3" fontId="7" fillId="0" borderId="1" xfId="0" applyNumberFormat="1" applyFont="1" applyFill="1" applyBorder="1" applyAlignment="1">
      <alignment horizontal="center" vertical="top" wrapText="1"/>
    </xf>
    <xf numFmtId="0" fontId="6" fillId="0" borderId="1" xfId="1" applyFont="1" applyFill="1" applyBorder="1" applyAlignment="1">
      <alignment horizontal="center" vertical="top" wrapText="1"/>
    </xf>
    <xf numFmtId="6"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vertical="center" wrapText="1"/>
    </xf>
    <xf numFmtId="43" fontId="7" fillId="0" borderId="1" xfId="3"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4" fillId="0" borderId="1" xfId="1" applyFont="1" applyBorder="1" applyAlignment="1">
      <alignment vertical="center" wrapText="1"/>
    </xf>
    <xf numFmtId="0" fontId="5" fillId="2" borderId="1" xfId="0" applyFont="1" applyFill="1" applyBorder="1" applyAlignment="1">
      <alignment horizontal="right" vertical="top" wrapText="1"/>
    </xf>
    <xf numFmtId="166" fontId="7" fillId="0" borderId="1" xfId="0" applyNumberFormat="1" applyFont="1" applyFill="1" applyBorder="1" applyAlignment="1">
      <alignment horizontal="right" vertical="top" wrapText="1"/>
    </xf>
    <xf numFmtId="0" fontId="6" fillId="0" borderId="1" xfId="0" applyFont="1" applyFill="1" applyBorder="1" applyAlignment="1">
      <alignment horizontal="right" vertical="top" wrapText="1"/>
    </xf>
    <xf numFmtId="0" fontId="7" fillId="0" borderId="1" xfId="0" applyFont="1" applyFill="1" applyBorder="1" applyAlignment="1">
      <alignment horizontal="right" vertical="top"/>
    </xf>
    <xf numFmtId="165" fontId="7" fillId="0" borderId="1" xfId="0" applyNumberFormat="1" applyFont="1" applyFill="1" applyBorder="1" applyAlignment="1">
      <alignment horizontal="right" vertical="top" wrapText="1"/>
    </xf>
    <xf numFmtId="3" fontId="7" fillId="0" borderId="1" xfId="0" applyNumberFormat="1" applyFont="1" applyFill="1" applyBorder="1" applyAlignment="1">
      <alignment horizontal="right" vertical="top"/>
    </xf>
    <xf numFmtId="3" fontId="7" fillId="0" borderId="1" xfId="3" applyNumberFormat="1" applyFont="1" applyFill="1" applyBorder="1" applyAlignment="1">
      <alignment horizontal="right" vertical="top" wrapText="1"/>
    </xf>
    <xf numFmtId="3" fontId="6" fillId="0" borderId="1" xfId="0" applyNumberFormat="1" applyFont="1" applyFill="1" applyBorder="1" applyAlignment="1">
      <alignment horizontal="right" vertical="top" wrapText="1"/>
    </xf>
    <xf numFmtId="0" fontId="7" fillId="0" borderId="1" xfId="0" applyFont="1" applyBorder="1" applyAlignment="1">
      <alignment horizontal="center" vertical="top" wrapText="1"/>
    </xf>
    <xf numFmtId="0" fontId="7" fillId="0" borderId="1" xfId="0" applyFont="1" applyBorder="1" applyAlignment="1">
      <alignment horizontal="right" vertical="top" wrapText="1"/>
    </xf>
    <xf numFmtId="8" fontId="7" fillId="0" borderId="1" xfId="0" applyNumberFormat="1" applyFont="1" applyBorder="1" applyAlignment="1">
      <alignment horizontal="center" vertical="top" wrapText="1"/>
    </xf>
    <xf numFmtId="3" fontId="7" fillId="0" borderId="1" xfId="0" applyNumberFormat="1" applyFont="1" applyBorder="1" applyAlignment="1">
      <alignment horizontal="right" vertical="top" wrapText="1"/>
    </xf>
    <xf numFmtId="164" fontId="7" fillId="0" borderId="0" xfId="0" applyNumberFormat="1" applyFont="1" applyFill="1" applyBorder="1" applyAlignment="1">
      <alignment horizontal="right" vertical="center" wrapText="1"/>
    </xf>
    <xf numFmtId="0" fontId="0" fillId="0" borderId="0" xfId="0" pivotButton="1"/>
    <xf numFmtId="0" fontId="0" fillId="0" borderId="0" xfId="0" applyAlignment="1">
      <alignment horizontal="left"/>
    </xf>
    <xf numFmtId="0" fontId="0" fillId="0" borderId="0" xfId="0" applyNumberFormat="1"/>
    <xf numFmtId="1" fontId="0" fillId="0" borderId="0" xfId="0" applyNumberFormat="1"/>
  </cellXfs>
  <cellStyles count="4">
    <cellStyle name="Comma" xfId="3" builtinId="3"/>
    <cellStyle name="Hyperlink" xfId="1" builtinId="8"/>
    <cellStyle name="Normal" xfId="0" builtinId="0"/>
    <cellStyle name="Normal 2" xfId="2" xr:uid="{E79038FB-DF3E-4920-BDE9-5ECF7B29ABB7}"/>
  </cellStyles>
  <dxfs count="7">
    <dxf>
      <numFmt numFmtId="1" formatCode="0"/>
    </dxf>
    <dxf>
      <numFmt numFmtId="168" formatCode="0.0"/>
    </dxf>
    <dxf>
      <numFmt numFmtId="1" formatCode="0"/>
    </dxf>
    <dxf>
      <numFmt numFmtId="164" formatCode="_(* #,##0_);_(* \(#,##0\);_(* &quot;-&quot;??_);_(@_)"/>
    </dxf>
    <dxf>
      <numFmt numFmtId="164" formatCode="_(* #,##0_);_(* \(#,##0\);_(* &quot;-&quot;??_);_(@_)"/>
    </dxf>
    <dxf>
      <numFmt numFmtId="167" formatCode="_(* #,##0.0_);_(* \(#,##0.0\);_(* &quot;-&quot;??_);_(@_)"/>
    </dxf>
    <dxf>
      <numFmt numFmtId="35" formatCode="_(* #,##0.00_);_(* \(#,##0.00\);_(* &quot;-&quot;??_);_(@_)"/>
    </dxf>
  </dxfs>
  <tableStyles count="0" defaultTableStyle="TableStyleMedium2" defaultPivotStyle="PivotStyleLight16"/>
  <colors>
    <mruColors>
      <color rgb="FF009999"/>
      <color rgb="FF6BB284"/>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[Global RD Capacity Apr 2022.xlsx]Pivot Table!PivotTable1</c:name>
    <c:fmtId val="44"/>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Total Renewable</a:t>
            </a:r>
            <a:r>
              <a:rPr lang="en-US" b="1" baseline="0"/>
              <a:t> Diesel Projects Globally</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6BB284"/>
          </a:solidFill>
          <a:ln w="19050">
            <a:solidFill>
              <a:schemeClr val="lt1"/>
            </a:solidFill>
          </a:ln>
          <a:effectLst/>
        </c:spPr>
      </c:pivotFmt>
      <c:pivotFmt>
        <c:idx val="2"/>
        <c:spPr>
          <a:solidFill>
            <a:schemeClr val="accent6">
              <a:lumMod val="20000"/>
              <a:lumOff val="80000"/>
            </a:schemeClr>
          </a:solidFill>
          <a:ln w="19050">
            <a:solidFill>
              <a:schemeClr val="lt1"/>
            </a:solidFill>
          </a:ln>
          <a:effectLst/>
        </c:spPr>
      </c:pivotFmt>
      <c:pivotFmt>
        <c:idx val="3"/>
        <c:spPr>
          <a:solidFill>
            <a:srgbClr val="009999"/>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'Pivot Table'!$B$3</c:f>
              <c:strCache>
                <c:ptCount val="1"/>
                <c:pt idx="0">
                  <c:v>Count of Company</c:v>
                </c:pt>
              </c:strCache>
            </c:strRef>
          </c:tx>
          <c:dPt>
            <c:idx val="0"/>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3-C5A3-44D8-B8BF-AB72E3A50617}"/>
              </c:ext>
            </c:extLst>
          </c:dPt>
          <c:dPt>
            <c:idx val="1"/>
            <c:bubble3D val="0"/>
            <c:spPr>
              <a:solidFill>
                <a:srgbClr val="009999"/>
              </a:solidFill>
              <a:ln w="19050">
                <a:solidFill>
                  <a:schemeClr val="lt1"/>
                </a:solidFill>
              </a:ln>
              <a:effectLst/>
            </c:spPr>
            <c:extLst>
              <c:ext xmlns:c16="http://schemas.microsoft.com/office/drawing/2014/chart" uri="{C3380CC4-5D6E-409C-BE32-E72D297353CC}">
                <c16:uniqueId val="{00000004-C5A3-44D8-B8BF-AB72E3A50617}"/>
              </c:ext>
            </c:extLst>
          </c:dPt>
          <c:dPt>
            <c:idx val="2"/>
            <c:bubble3D val="0"/>
            <c:spPr>
              <a:solidFill>
                <a:schemeClr val="accent3"/>
              </a:solidFill>
              <a:ln w="19050">
                <a:solidFill>
                  <a:schemeClr val="lt1"/>
                </a:solidFill>
              </a:ln>
              <a:effectLst/>
            </c:spPr>
          </c:dPt>
          <c:dPt>
            <c:idx val="3"/>
            <c:bubble3D val="0"/>
            <c:spPr>
              <a:solidFill>
                <a:srgbClr val="6BB284"/>
              </a:solidFill>
              <a:ln w="19050">
                <a:solidFill>
                  <a:schemeClr val="lt1"/>
                </a:solidFill>
              </a:ln>
              <a:effectLst/>
            </c:spPr>
            <c:extLst>
              <c:ext xmlns:c16="http://schemas.microsoft.com/office/drawing/2014/chart" uri="{C3380CC4-5D6E-409C-BE32-E72D297353CC}">
                <c16:uniqueId val="{00000002-C5A3-44D8-B8BF-AB72E3A50617}"/>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 Table'!$A$4:$A$8</c:f>
              <c:strCache>
                <c:ptCount val="4"/>
                <c:pt idx="0">
                  <c:v>Asia</c:v>
                </c:pt>
                <c:pt idx="1">
                  <c:v>Europe</c:v>
                </c:pt>
                <c:pt idx="2">
                  <c:v>Latin America</c:v>
                </c:pt>
                <c:pt idx="3">
                  <c:v>North America</c:v>
                </c:pt>
              </c:strCache>
            </c:strRef>
          </c:cat>
          <c:val>
            <c:numRef>
              <c:f>'Pivot Table'!$B$4:$B$8</c:f>
              <c:numCache>
                <c:formatCode>General</c:formatCode>
                <c:ptCount val="4"/>
                <c:pt idx="0">
                  <c:v>10</c:v>
                </c:pt>
                <c:pt idx="1">
                  <c:v>25</c:v>
                </c:pt>
                <c:pt idx="2">
                  <c:v>2</c:v>
                </c:pt>
                <c:pt idx="3">
                  <c:v>42</c:v>
                </c:pt>
              </c:numCache>
            </c:numRef>
          </c:val>
          <c:extLst>
            <c:ext xmlns:c16="http://schemas.microsoft.com/office/drawing/2014/chart" uri="{C3380CC4-5D6E-409C-BE32-E72D297353CC}">
              <c16:uniqueId val="{00000000-C5A3-44D8-B8BF-AB72E3A50617}"/>
            </c:ext>
          </c:extLst>
        </c:ser>
        <c:ser>
          <c:idx val="1"/>
          <c:order val="1"/>
          <c:tx>
            <c:strRef>
              <c:f>'Pivot Table'!$C$3</c:f>
              <c:strCache>
                <c:ptCount val="1"/>
                <c:pt idx="0">
                  <c:v>Sum of Capacity (Million Gallons (MGY))</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 Table'!$A$4:$A$8</c:f>
              <c:strCache>
                <c:ptCount val="4"/>
                <c:pt idx="0">
                  <c:v>Asia</c:v>
                </c:pt>
                <c:pt idx="1">
                  <c:v>Europe</c:v>
                </c:pt>
                <c:pt idx="2">
                  <c:v>Latin America</c:v>
                </c:pt>
                <c:pt idx="3">
                  <c:v>North America</c:v>
                </c:pt>
              </c:strCache>
            </c:strRef>
          </c:cat>
          <c:val>
            <c:numRef>
              <c:f>'Pivot Table'!$C$4:$C$8</c:f>
              <c:numCache>
                <c:formatCode>0</c:formatCode>
                <c:ptCount val="4"/>
                <c:pt idx="0">
                  <c:v>813.11999999999989</c:v>
                </c:pt>
                <c:pt idx="1">
                  <c:v>2049.5023679999999</c:v>
                </c:pt>
                <c:pt idx="2">
                  <c:v>436</c:v>
                </c:pt>
                <c:pt idx="3">
                  <c:v>10315.621999999999</c:v>
                </c:pt>
              </c:numCache>
            </c:numRef>
          </c:val>
          <c:extLst>
            <c:ext xmlns:c16="http://schemas.microsoft.com/office/drawing/2014/chart" uri="{C3380CC4-5D6E-409C-BE32-E72D297353CC}">
              <c16:uniqueId val="{00000005-C5A3-44D8-B8BF-AB72E3A50617}"/>
            </c:ext>
          </c:extLst>
        </c:ser>
        <c:ser>
          <c:idx val="2"/>
          <c:order val="2"/>
          <c:tx>
            <c:strRef>
              <c:f>'Pivot Table'!$D$3</c:f>
              <c:strCache>
                <c:ptCount val="1"/>
                <c:pt idx="0">
                  <c:v>Sum of Capacity (MT)</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 Table'!$A$4:$A$8</c:f>
              <c:strCache>
                <c:ptCount val="4"/>
                <c:pt idx="0">
                  <c:v>Asia</c:v>
                </c:pt>
                <c:pt idx="1">
                  <c:v>Europe</c:v>
                </c:pt>
                <c:pt idx="2">
                  <c:v>Latin America</c:v>
                </c:pt>
                <c:pt idx="3">
                  <c:v>North America</c:v>
                </c:pt>
              </c:strCache>
            </c:strRef>
          </c:cat>
          <c:val>
            <c:numRef>
              <c:f>'Pivot Table'!$D$4:$D$8</c:f>
              <c:numCache>
                <c:formatCode>General</c:formatCode>
                <c:ptCount val="4"/>
                <c:pt idx="0">
                  <c:v>3035000</c:v>
                </c:pt>
                <c:pt idx="1">
                  <c:v>8026000</c:v>
                </c:pt>
                <c:pt idx="2">
                  <c:v>1403150</c:v>
                </c:pt>
                <c:pt idx="3">
                  <c:v>27292653</c:v>
                </c:pt>
              </c:numCache>
            </c:numRef>
          </c:val>
          <c:extLst>
            <c:ext xmlns:c16="http://schemas.microsoft.com/office/drawing/2014/chart" uri="{C3380CC4-5D6E-409C-BE32-E72D297353CC}">
              <c16:uniqueId val="{00000006-C5A3-44D8-B8BF-AB72E3A50617}"/>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1110342</xdr:colOff>
      <xdr:row>9</xdr:row>
      <xdr:rowOff>146957</xdr:rowOff>
    </xdr:from>
    <xdr:to>
      <xdr:col>6</xdr:col>
      <xdr:colOff>119742</xdr:colOff>
      <xdr:row>24</xdr:row>
      <xdr:rowOff>114300</xdr:rowOff>
    </xdr:to>
    <xdr:graphicFrame macro="">
      <xdr:nvGraphicFramePr>
        <xdr:cNvPr id="2" name="Chart 1">
          <a:extLst>
            <a:ext uri="{FF2B5EF4-FFF2-40B4-BE49-F238E27FC236}">
              <a16:creationId xmlns:a16="http://schemas.microsoft.com/office/drawing/2014/main" id="{DFDDBFC7-7298-40D5-BB71-9422C7A8A2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445443</xdr:colOff>
      <xdr:row>17</xdr:row>
      <xdr:rowOff>8095</xdr:rowOff>
    </xdr:to>
    <xdr:pic>
      <xdr:nvPicPr>
        <xdr:cNvPr id="7" name="Picture 6">
          <a:extLst>
            <a:ext uri="{FF2B5EF4-FFF2-40B4-BE49-F238E27FC236}">
              <a16:creationId xmlns:a16="http://schemas.microsoft.com/office/drawing/2014/main" id="{83F5FF99-05C5-43BF-B994-9974DE54C885}"/>
            </a:ext>
          </a:extLst>
        </xdr:cNvPr>
        <xdr:cNvPicPr>
          <a:picLocks noChangeAspect="1"/>
        </xdr:cNvPicPr>
      </xdr:nvPicPr>
      <xdr:blipFill>
        <a:blip xmlns:r="http://schemas.openxmlformats.org/officeDocument/2006/relationships" r:embed="rId1"/>
        <a:stretch>
          <a:fillRect/>
        </a:stretch>
      </xdr:blipFill>
      <xdr:spPr>
        <a:xfrm>
          <a:off x="0" y="185057"/>
          <a:ext cx="5017443" cy="2969009"/>
        </a:xfrm>
        <a:prstGeom prst="rect">
          <a:avLst/>
        </a:prstGeom>
      </xdr:spPr>
    </xdr:pic>
    <xdr:clientData/>
  </xdr:twoCellAnchor>
  <xdr:twoCellAnchor editAs="oneCell">
    <xdr:from>
      <xdr:col>8</xdr:col>
      <xdr:colOff>0</xdr:colOff>
      <xdr:row>1</xdr:row>
      <xdr:rowOff>0</xdr:rowOff>
    </xdr:from>
    <xdr:to>
      <xdr:col>16</xdr:col>
      <xdr:colOff>444628</xdr:colOff>
      <xdr:row>17</xdr:row>
      <xdr:rowOff>1999</xdr:rowOff>
    </xdr:to>
    <xdr:pic>
      <xdr:nvPicPr>
        <xdr:cNvPr id="8" name="Picture 7">
          <a:extLst>
            <a:ext uri="{FF2B5EF4-FFF2-40B4-BE49-F238E27FC236}">
              <a16:creationId xmlns:a16="http://schemas.microsoft.com/office/drawing/2014/main" id="{AD7C959C-8DA4-4A36-BE99-04858518A4F7}"/>
            </a:ext>
          </a:extLst>
        </xdr:cNvPr>
        <xdr:cNvPicPr>
          <a:picLocks noChangeAspect="1"/>
        </xdr:cNvPicPr>
      </xdr:nvPicPr>
      <xdr:blipFill>
        <a:blip xmlns:r="http://schemas.openxmlformats.org/officeDocument/2006/relationships" r:embed="rId2"/>
        <a:stretch>
          <a:fillRect/>
        </a:stretch>
      </xdr:blipFill>
      <xdr:spPr>
        <a:xfrm>
          <a:off x="5225143" y="185057"/>
          <a:ext cx="5669771" cy="2962913"/>
        </a:xfrm>
        <a:prstGeom prst="rect">
          <a:avLst/>
        </a:prstGeom>
      </xdr:spPr>
    </xdr:pic>
    <xdr:clientData/>
  </xdr:twoCellAnchor>
  <xdr:twoCellAnchor editAs="oneCell">
    <xdr:from>
      <xdr:col>0</xdr:col>
      <xdr:colOff>0</xdr:colOff>
      <xdr:row>18</xdr:row>
      <xdr:rowOff>0</xdr:rowOff>
    </xdr:from>
    <xdr:to>
      <xdr:col>9</xdr:col>
      <xdr:colOff>248725</xdr:colOff>
      <xdr:row>38</xdr:row>
      <xdr:rowOff>36030</xdr:rowOff>
    </xdr:to>
    <xdr:pic>
      <xdr:nvPicPr>
        <xdr:cNvPr id="9" name="Picture 8">
          <a:extLst>
            <a:ext uri="{FF2B5EF4-FFF2-40B4-BE49-F238E27FC236}">
              <a16:creationId xmlns:a16="http://schemas.microsoft.com/office/drawing/2014/main" id="{97BBB3C8-E4E0-45FC-96F5-E0042E0F8CEA}"/>
            </a:ext>
          </a:extLst>
        </xdr:cNvPr>
        <xdr:cNvPicPr>
          <a:picLocks noChangeAspect="1"/>
        </xdr:cNvPicPr>
      </xdr:nvPicPr>
      <xdr:blipFill>
        <a:blip xmlns:r="http://schemas.openxmlformats.org/officeDocument/2006/relationships" r:embed="rId3"/>
        <a:stretch>
          <a:fillRect/>
        </a:stretch>
      </xdr:blipFill>
      <xdr:spPr>
        <a:xfrm>
          <a:off x="0" y="3331029"/>
          <a:ext cx="6127011" cy="3737172"/>
        </a:xfrm>
        <a:prstGeom prst="rect">
          <a:avLst/>
        </a:prstGeom>
      </xdr:spPr>
    </xdr:pic>
    <xdr:clientData/>
  </xdr:twoCellAnchor>
  <xdr:twoCellAnchor editAs="oneCell">
    <xdr:from>
      <xdr:col>10</xdr:col>
      <xdr:colOff>0</xdr:colOff>
      <xdr:row>18</xdr:row>
      <xdr:rowOff>0</xdr:rowOff>
    </xdr:from>
    <xdr:to>
      <xdr:col>22</xdr:col>
      <xdr:colOff>520626</xdr:colOff>
      <xdr:row>38</xdr:row>
      <xdr:rowOff>36030</xdr:rowOff>
    </xdr:to>
    <xdr:pic>
      <xdr:nvPicPr>
        <xdr:cNvPr id="10" name="Picture 9">
          <a:extLst>
            <a:ext uri="{FF2B5EF4-FFF2-40B4-BE49-F238E27FC236}">
              <a16:creationId xmlns:a16="http://schemas.microsoft.com/office/drawing/2014/main" id="{07D82481-9CDA-4D08-92AD-C6980B55086C}"/>
            </a:ext>
          </a:extLst>
        </xdr:cNvPr>
        <xdr:cNvPicPr>
          <a:picLocks noChangeAspect="1"/>
        </xdr:cNvPicPr>
      </xdr:nvPicPr>
      <xdr:blipFill>
        <a:blip xmlns:r="http://schemas.openxmlformats.org/officeDocument/2006/relationships" r:embed="rId4"/>
        <a:stretch>
          <a:fillRect/>
        </a:stretch>
      </xdr:blipFill>
      <xdr:spPr>
        <a:xfrm>
          <a:off x="6531429" y="3331029"/>
          <a:ext cx="8358340" cy="3737172"/>
        </a:xfrm>
        <a:prstGeom prst="rect">
          <a:avLst/>
        </a:prstGeom>
      </xdr:spPr>
    </xdr:pic>
    <xdr:clientData/>
  </xdr:twoCellAnchor>
  <xdr:twoCellAnchor editAs="oneCell">
    <xdr:from>
      <xdr:col>0</xdr:col>
      <xdr:colOff>0</xdr:colOff>
      <xdr:row>39</xdr:row>
      <xdr:rowOff>0</xdr:rowOff>
    </xdr:from>
    <xdr:to>
      <xdr:col>7</xdr:col>
      <xdr:colOff>299126</xdr:colOff>
      <xdr:row>57</xdr:row>
      <xdr:rowOff>70835</xdr:rowOff>
    </xdr:to>
    <xdr:pic>
      <xdr:nvPicPr>
        <xdr:cNvPr id="11" name="Picture 10">
          <a:extLst>
            <a:ext uri="{FF2B5EF4-FFF2-40B4-BE49-F238E27FC236}">
              <a16:creationId xmlns:a16="http://schemas.microsoft.com/office/drawing/2014/main" id="{A875690F-2265-45C1-889E-820E3BA9D195}"/>
            </a:ext>
          </a:extLst>
        </xdr:cNvPr>
        <xdr:cNvPicPr>
          <a:picLocks noChangeAspect="1"/>
        </xdr:cNvPicPr>
      </xdr:nvPicPr>
      <xdr:blipFill>
        <a:blip xmlns:r="http://schemas.openxmlformats.org/officeDocument/2006/relationships" r:embed="rId5"/>
        <a:stretch>
          <a:fillRect/>
        </a:stretch>
      </xdr:blipFill>
      <xdr:spPr>
        <a:xfrm>
          <a:off x="0" y="7217229"/>
          <a:ext cx="4871126" cy="3401863"/>
        </a:xfrm>
        <a:prstGeom prst="rect">
          <a:avLst/>
        </a:prstGeom>
      </xdr:spPr>
    </xdr:pic>
    <xdr:clientData/>
  </xdr:twoCellAnchor>
  <xdr:twoCellAnchor editAs="oneCell">
    <xdr:from>
      <xdr:col>8</xdr:col>
      <xdr:colOff>0</xdr:colOff>
      <xdr:row>39</xdr:row>
      <xdr:rowOff>0</xdr:rowOff>
    </xdr:from>
    <xdr:to>
      <xdr:col>15</xdr:col>
      <xdr:colOff>299126</xdr:colOff>
      <xdr:row>57</xdr:row>
      <xdr:rowOff>70835</xdr:rowOff>
    </xdr:to>
    <xdr:pic>
      <xdr:nvPicPr>
        <xdr:cNvPr id="12" name="Picture 11">
          <a:extLst>
            <a:ext uri="{FF2B5EF4-FFF2-40B4-BE49-F238E27FC236}">
              <a16:creationId xmlns:a16="http://schemas.microsoft.com/office/drawing/2014/main" id="{E3C6A38B-64CA-412F-A02C-962C965B6821}"/>
            </a:ext>
          </a:extLst>
        </xdr:cNvPr>
        <xdr:cNvPicPr>
          <a:picLocks noChangeAspect="1"/>
        </xdr:cNvPicPr>
      </xdr:nvPicPr>
      <xdr:blipFill>
        <a:blip xmlns:r="http://schemas.openxmlformats.org/officeDocument/2006/relationships" r:embed="rId6"/>
        <a:stretch>
          <a:fillRect/>
        </a:stretch>
      </xdr:blipFill>
      <xdr:spPr>
        <a:xfrm>
          <a:off x="5225143" y="7217229"/>
          <a:ext cx="4871126" cy="3401863"/>
        </a:xfrm>
        <a:prstGeom prst="rect">
          <a:avLst/>
        </a:prstGeom>
      </xdr:spPr>
    </xdr:pic>
    <xdr:clientData/>
  </xdr:twoCellAnchor>
  <xdr:twoCellAnchor editAs="oneCell">
    <xdr:from>
      <xdr:col>0</xdr:col>
      <xdr:colOff>0</xdr:colOff>
      <xdr:row>58</xdr:row>
      <xdr:rowOff>0</xdr:rowOff>
    </xdr:from>
    <xdr:to>
      <xdr:col>8</xdr:col>
      <xdr:colOff>42258</xdr:colOff>
      <xdr:row>75</xdr:row>
      <xdr:rowOff>42512</xdr:rowOff>
    </xdr:to>
    <xdr:pic>
      <xdr:nvPicPr>
        <xdr:cNvPr id="14" name="Picture 13">
          <a:extLst>
            <a:ext uri="{FF2B5EF4-FFF2-40B4-BE49-F238E27FC236}">
              <a16:creationId xmlns:a16="http://schemas.microsoft.com/office/drawing/2014/main" id="{681792F2-B5F7-41FE-A5F5-1BDDC3283B80}"/>
            </a:ext>
          </a:extLst>
        </xdr:cNvPr>
        <xdr:cNvPicPr>
          <a:picLocks noChangeAspect="1"/>
        </xdr:cNvPicPr>
      </xdr:nvPicPr>
      <xdr:blipFill>
        <a:blip xmlns:r="http://schemas.openxmlformats.org/officeDocument/2006/relationships" r:embed="rId7"/>
        <a:stretch>
          <a:fillRect/>
        </a:stretch>
      </xdr:blipFill>
      <xdr:spPr>
        <a:xfrm>
          <a:off x="0" y="10733314"/>
          <a:ext cx="5267401" cy="3188484"/>
        </a:xfrm>
        <a:prstGeom prst="rect">
          <a:avLst/>
        </a:prstGeom>
      </xdr:spPr>
    </xdr:pic>
    <xdr:clientData/>
  </xdr:twoCellAnchor>
  <xdr:twoCellAnchor editAs="oneCell">
    <xdr:from>
      <xdr:col>9</xdr:col>
      <xdr:colOff>0</xdr:colOff>
      <xdr:row>58</xdr:row>
      <xdr:rowOff>0</xdr:rowOff>
    </xdr:from>
    <xdr:to>
      <xdr:col>18</xdr:col>
      <xdr:colOff>29251</xdr:colOff>
      <xdr:row>74</xdr:row>
      <xdr:rowOff>184894</xdr:rowOff>
    </xdr:to>
    <xdr:pic>
      <xdr:nvPicPr>
        <xdr:cNvPr id="15" name="Picture 14">
          <a:extLst>
            <a:ext uri="{FF2B5EF4-FFF2-40B4-BE49-F238E27FC236}">
              <a16:creationId xmlns:a16="http://schemas.microsoft.com/office/drawing/2014/main" id="{E2B688D4-5D2D-4F33-A218-7643FFAA8F0F}"/>
            </a:ext>
          </a:extLst>
        </xdr:cNvPr>
        <xdr:cNvPicPr>
          <a:picLocks noChangeAspect="1"/>
        </xdr:cNvPicPr>
      </xdr:nvPicPr>
      <xdr:blipFill>
        <a:blip xmlns:r="http://schemas.openxmlformats.org/officeDocument/2006/relationships" r:embed="rId8"/>
        <a:stretch>
          <a:fillRect/>
        </a:stretch>
      </xdr:blipFill>
      <xdr:spPr>
        <a:xfrm>
          <a:off x="5878286" y="10733314"/>
          <a:ext cx="5907536" cy="3145809"/>
        </a:xfrm>
        <a:prstGeom prst="rect">
          <a:avLst/>
        </a:prstGeom>
      </xdr:spPr>
    </xdr:pic>
    <xdr:clientData/>
  </xdr:twoCellAnchor>
  <xdr:twoCellAnchor editAs="oneCell">
    <xdr:from>
      <xdr:col>0</xdr:col>
      <xdr:colOff>0</xdr:colOff>
      <xdr:row>76</xdr:row>
      <xdr:rowOff>0</xdr:rowOff>
    </xdr:from>
    <xdr:to>
      <xdr:col>9</xdr:col>
      <xdr:colOff>29250</xdr:colOff>
      <xdr:row>92</xdr:row>
      <xdr:rowOff>184895</xdr:rowOff>
    </xdr:to>
    <xdr:pic>
      <xdr:nvPicPr>
        <xdr:cNvPr id="16" name="Picture 15">
          <a:extLst>
            <a:ext uri="{FF2B5EF4-FFF2-40B4-BE49-F238E27FC236}">
              <a16:creationId xmlns:a16="http://schemas.microsoft.com/office/drawing/2014/main" id="{B2C4E561-6058-44F6-B980-9B9AC612477C}"/>
            </a:ext>
          </a:extLst>
        </xdr:cNvPr>
        <xdr:cNvPicPr>
          <a:picLocks noChangeAspect="1"/>
        </xdr:cNvPicPr>
      </xdr:nvPicPr>
      <xdr:blipFill>
        <a:blip xmlns:r="http://schemas.openxmlformats.org/officeDocument/2006/relationships" r:embed="rId9"/>
        <a:stretch>
          <a:fillRect/>
        </a:stretch>
      </xdr:blipFill>
      <xdr:spPr>
        <a:xfrm>
          <a:off x="0" y="14064343"/>
          <a:ext cx="5907536" cy="3145809"/>
        </a:xfrm>
        <a:prstGeom prst="rect">
          <a:avLst/>
        </a:prstGeom>
      </xdr:spPr>
    </xdr:pic>
    <xdr:clientData/>
  </xdr:twoCellAnchor>
  <xdr:twoCellAnchor editAs="oneCell">
    <xdr:from>
      <xdr:col>10</xdr:col>
      <xdr:colOff>0</xdr:colOff>
      <xdr:row>76</xdr:row>
      <xdr:rowOff>0</xdr:rowOff>
    </xdr:from>
    <xdr:to>
      <xdr:col>18</xdr:col>
      <xdr:colOff>389761</xdr:colOff>
      <xdr:row>94</xdr:row>
      <xdr:rowOff>22063</xdr:rowOff>
    </xdr:to>
    <xdr:pic>
      <xdr:nvPicPr>
        <xdr:cNvPr id="17" name="Picture 16">
          <a:extLst>
            <a:ext uri="{FF2B5EF4-FFF2-40B4-BE49-F238E27FC236}">
              <a16:creationId xmlns:a16="http://schemas.microsoft.com/office/drawing/2014/main" id="{291691D8-4385-4C5E-A4DC-7CF313F746AD}"/>
            </a:ext>
          </a:extLst>
        </xdr:cNvPr>
        <xdr:cNvPicPr>
          <a:picLocks noChangeAspect="1"/>
        </xdr:cNvPicPr>
      </xdr:nvPicPr>
      <xdr:blipFill>
        <a:blip xmlns:r="http://schemas.openxmlformats.org/officeDocument/2006/relationships" r:embed="rId10"/>
        <a:stretch>
          <a:fillRect/>
        </a:stretch>
      </xdr:blipFill>
      <xdr:spPr>
        <a:xfrm>
          <a:off x="6531429" y="14064343"/>
          <a:ext cx="5614903" cy="3353091"/>
        </a:xfrm>
        <a:prstGeom prst="rect">
          <a:avLst/>
        </a:prstGeom>
      </xdr:spPr>
    </xdr:pic>
    <xdr:clientData/>
  </xdr:twoCellAnchor>
  <xdr:twoCellAnchor editAs="oneCell">
    <xdr:from>
      <xdr:col>0</xdr:col>
      <xdr:colOff>0</xdr:colOff>
      <xdr:row>94</xdr:row>
      <xdr:rowOff>0</xdr:rowOff>
    </xdr:from>
    <xdr:to>
      <xdr:col>7</xdr:col>
      <xdr:colOff>12589</xdr:colOff>
      <xdr:row>108</xdr:row>
      <xdr:rowOff>164831</xdr:rowOff>
    </xdr:to>
    <xdr:pic>
      <xdr:nvPicPr>
        <xdr:cNvPr id="2" name="Picture 1">
          <a:extLst>
            <a:ext uri="{FF2B5EF4-FFF2-40B4-BE49-F238E27FC236}">
              <a16:creationId xmlns:a16="http://schemas.microsoft.com/office/drawing/2014/main" id="{B79491FD-14AF-4A87-829A-6F2C674FFC4D}"/>
            </a:ext>
          </a:extLst>
        </xdr:cNvPr>
        <xdr:cNvPicPr>
          <a:picLocks noChangeAspect="1"/>
        </xdr:cNvPicPr>
      </xdr:nvPicPr>
      <xdr:blipFill>
        <a:blip xmlns:r="http://schemas.openxmlformats.org/officeDocument/2006/relationships" r:embed="rId11"/>
        <a:stretch>
          <a:fillRect/>
        </a:stretch>
      </xdr:blipFill>
      <xdr:spPr>
        <a:xfrm>
          <a:off x="0" y="17395371"/>
          <a:ext cx="4584589" cy="275563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mmy Klein" refreshedDate="44656.515630555557" createdVersion="7" refreshedVersion="7" minRefreshableVersion="3" recordCount="79" xr:uid="{68956C7A-A2ED-4111-BDF1-85FE9995E327}">
  <cacheSource type="worksheet">
    <worksheetSource ref="A1:L80" sheet="Capacity 4-2022"/>
  </cacheSource>
  <cacheFields count="12">
    <cacheField name="Company" numFmtId="0">
      <sharedItems count="63">
        <s v="Aemetis"/>
        <s v="BP"/>
        <s v="Brasil Biofuels (BBF)"/>
        <s v="Braya Renewable Fuels"/>
        <s v="Calumet "/>
        <s v="CEPSA"/>
        <s v="Chevron"/>
        <s v="Covenant Energy "/>
        <s v="CVR Energy"/>
        <s v="Diamond Green Diesel (Valero-Darling Ingredients)"/>
        <s v="ECB Group (Omega Green)"/>
        <s v="ECO"/>
        <s v="Emerald Biofuels"/>
        <s v="ENI"/>
        <s v="Federated Co-operatives (FCL) "/>
        <s v="Fintoil"/>
        <s v="Former Ryze Renewables Facility"/>
        <s v="Global Clean Energy Holdings (GCEH) (Bakersfield Renewable Fuels)"/>
        <s v="Greenergy"/>
        <s v="Greentech Materials"/>
        <s v="Grön Fuels LLC (Fidelis Infrastructure)"/>
        <s v="Hainan Huanyu New Energy"/>
        <s v="Heartwell Renewables "/>
        <s v="Hebi Huashi United Energy Technology"/>
        <s v="Holly Frontier"/>
        <s v="Imperial Oil "/>
        <s v="Indaba Renewable Fuels"/>
        <s v="Jaxon Energy"/>
        <s v="Kern Oil"/>
        <s v="Louisiana Green Fuels (Strategic Biofuels)"/>
        <s v="Marathon"/>
        <s v="Marathon-Neste"/>
        <s v="Neste"/>
        <s v="NEXT Energy Group"/>
        <s v="OMV"/>
        <s v="PBF Energy"/>
        <s v="Pertamina"/>
        <s v="Phillips66 - Rodeo"/>
        <s v="PKN Orlen"/>
        <s v="Preem"/>
        <s v="Red Rock Biofuels"/>
        <s v="REG Geismar"/>
        <s v="Repsol"/>
        <s v="Ryze Renewables"/>
        <s v="Seaboard Renewables"/>
        <s v="Shandong Sanju Bioenergy"/>
        <s v="Shanxi Construction Investment Group"/>
        <s v="Shell "/>
        <s v="Sinclair Oil"/>
        <s v="Sinopec"/>
        <s v="SkyNRG (DSL01)"/>
        <s v="St. Joseph Renewable Fuels"/>
        <s v="St1 Gothenburg"/>
        <s v="SunPine"/>
        <s v="Tidewater"/>
        <s v="TotalEnergies"/>
        <s v="TotalEnergies  (La Mede)"/>
        <s v="Towngas"/>
        <s v="Tupras"/>
        <s v="UPM Biofuels"/>
        <s v="Velocys (Bayou Fuels)"/>
        <s v="Vertex"/>
        <s v="World Energy (Paramount)"/>
      </sharedItems>
    </cacheField>
    <cacheField name="Plant Location - Region" numFmtId="0">
      <sharedItems count="4">
        <s v="North America"/>
        <s v="Europe"/>
        <s v="Latin America"/>
        <s v="Asia"/>
      </sharedItems>
    </cacheField>
    <cacheField name="Company Type" numFmtId="0">
      <sharedItems containsBlank="1" count="7">
        <s v="Producer"/>
        <s v="Refiner"/>
        <s v="Private Equity"/>
        <s v="Refiner, food-feed company JV"/>
        <m/>
        <s v="Technology developer, producer"/>
        <s v="Producer, technology developer"/>
      </sharedItems>
    </cacheField>
    <cacheField name="Plant Location" numFmtId="0">
      <sharedItems/>
    </cacheField>
    <cacheField name="Status" numFmtId="0">
      <sharedItems count="7">
        <s v="Planned"/>
        <s v="Operating"/>
        <s v="Under Construction"/>
        <s v="Under construction "/>
        <s v="Planned Expansion"/>
        <s v="Considering" u="1"/>
        <s v="Operational" u="1"/>
      </sharedItems>
    </cacheField>
    <cacheField name="Start Up Date" numFmtId="0">
      <sharedItems containsBlank="1" containsMixedTypes="1" containsNumber="1" containsInteger="1" minValue="2007" maxValue="2026" count="17">
        <s v="Unknown"/>
        <n v="2018"/>
        <n v="2022"/>
        <n v="2025"/>
        <n v="2011"/>
        <n v="2021"/>
        <n v="2023"/>
        <n v="2019"/>
        <n v="2014"/>
        <n v="2026"/>
        <m/>
        <n v="2024"/>
        <n v="2020"/>
        <n v="2009"/>
        <n v="2007"/>
        <n v="2010"/>
        <n v="2015"/>
      </sharedItems>
    </cacheField>
    <cacheField name="Capacity (Million Gallons (MGY))" numFmtId="0">
      <sharedItems containsString="0" containsBlank="1" containsNumber="1" minValue="1.6368000000000001E-2" maxValue="924"/>
    </cacheField>
    <cacheField name="Capacity (MT)" numFmtId="0">
      <sharedItems containsString="0" containsBlank="1" containsNumber="1" containsInteger="1" minValue="135" maxValue="2895000"/>
    </cacheField>
    <cacheField name="Feedstock" numFmtId="0">
      <sharedItems containsBlank="1" count="28">
        <s v="Biomass syngas "/>
        <s v="Oils and fats"/>
        <m/>
        <s v="Brazilian palm oil"/>
        <s v="Canola"/>
        <s v="Pongamia, other oils and fats"/>
        <s v="Waste oils"/>
        <s v="Vegetable oils"/>
        <s v="UCO, other oils and fats"/>
        <s v="Canola, soy, other oils and fats"/>
        <s v="Crude tall oil"/>
        <s v="Camelina; oils and fats"/>
        <s v="Waste tires"/>
        <s v="UCO, gutter oil, tallow and POME/PAO sourced from Malaysia and Indonesia"/>
        <s v="Tallow"/>
        <s v="Wood waste"/>
        <s v="Corn and soybean oils"/>
        <s v="Palm oil "/>
        <s v="Rapeseed oil, UCO, other oils and fats"/>
        <s v="Forest, sawmill residues"/>
        <s v="Organic residues and waste streams"/>
        <s v="UCO, waste animal fat"/>
        <s v="Soybean oil"/>
        <s v="UCO"/>
        <s v="Tall oil"/>
        <s v="Animal fats and wastes"/>
        <s v="Tall oil, carinata"/>
        <s v="Woody biomass"/>
      </sharedItems>
    </cacheField>
    <cacheField name="Total Investment (Millions) (USD)" numFmtId="0">
      <sharedItems containsBlank="1" containsMixedTypes="1" containsNumber="1" minValue="70" maxValue="825" count="29">
        <m/>
        <n v="500"/>
        <n v="110"/>
        <n v="725"/>
        <n v="550"/>
        <n v="800"/>
        <n v="315"/>
        <s v="$1.5-2 billion"/>
        <s v="$143 (EUR 131) "/>
        <n v="150"/>
        <s v="$1.25 billion"/>
        <s v="$1.2 billion"/>
        <s v="$603 (EUR 550) "/>
        <s v="$1.6 billion"/>
        <s v="$141 (PKN 600)"/>
        <n v="70"/>
        <n v="825"/>
        <s v="$206 (EUR 188)"/>
        <n v="280"/>
        <n v="712.25"/>
        <n v="400"/>
        <s v="$63 (SEK 0.6 billion)"/>
        <s v="$26 (SEK 250 million)"/>
        <s v="$37 (SEK 350 million)"/>
        <s v="$548 (EUR 500 million)"/>
        <s v="$301 (EUR 275 million)"/>
        <s v="$191 (EUR 175 million)"/>
        <n v="85"/>
        <n v="350"/>
      </sharedItems>
    </cacheField>
    <cacheField name="Partners, Investors, Funders" numFmtId="0">
      <sharedItems containsBlank="1"/>
    </cacheField>
    <cacheField name="General Not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
  <r>
    <x v="0"/>
    <x v="0"/>
    <x v="0"/>
    <s v="California"/>
    <x v="0"/>
    <x v="0"/>
    <n v="45"/>
    <n v="144792"/>
    <x v="0"/>
    <x v="0"/>
    <m/>
    <s v="From the SEC 10K annual report: &quot;The “Carbon Zero” biofuels production plants are designed to produce biofuels, including renewable jet fuel, utilizing renewable hydrogen and non-edible vegetable oils sourced from existing Aemetis biofuels plants and other sources. The first Aemetis Carbon Zero production plant (“Carbon Zero 1”) is expected to utilize hydroelectric and other renewable power available onsite to produce 25 million gallons per year of jet fuel, renewable diesel, and other byproducts.&quot;_x000a__x000a_Awarded patent for Carbon Zero process in January 2021."/>
  </r>
  <r>
    <x v="1"/>
    <x v="0"/>
    <x v="1"/>
    <s v="Blaine, Washington, U.S."/>
    <x v="1"/>
    <x v="1"/>
    <n v="42"/>
    <n v="135139"/>
    <x v="1"/>
    <x v="0"/>
    <s v="Bunge, Fat Hopes"/>
    <s v="LCFS CI of 26.92 assigned (rendered animal fat)_x000a__x000a_Co-processing_x000a__x000a_LCFS pathway application shows the refinery had planned to co-process animal fats into HVO"/>
  </r>
  <r>
    <x v="1"/>
    <x v="1"/>
    <x v="1"/>
    <s v="Castellon, Spain"/>
    <x v="1"/>
    <x v="2"/>
    <m/>
    <m/>
    <x v="2"/>
    <x v="1"/>
    <s v="NetJets (offtake)"/>
    <m/>
  </r>
  <r>
    <x v="2"/>
    <x v="2"/>
    <x v="0"/>
    <s v="Amazonas, Brazil"/>
    <x v="0"/>
    <x v="3"/>
    <n v="132"/>
    <n v="425000"/>
    <x v="3"/>
    <x v="0"/>
    <s v="Vibra"/>
    <s v="Vibras will be the sole offtaker"/>
  </r>
  <r>
    <x v="3"/>
    <x v="0"/>
    <x v="2"/>
    <s v="Newfoundland, Canada"/>
    <x v="0"/>
    <x v="2"/>
    <n v="211.2"/>
    <n v="800000"/>
    <x v="1"/>
    <x v="0"/>
    <m/>
    <s v="Plans to produce only SAF"/>
  </r>
  <r>
    <x v="4"/>
    <x v="0"/>
    <x v="0"/>
    <s v="Great Falls, Montana"/>
    <x v="0"/>
    <x v="2"/>
    <n v="153"/>
    <n v="500000"/>
    <x v="2"/>
    <x v="0"/>
    <m/>
    <s v="First renewable production is expected in the second quarter of 2022 following a catalyst change, when 5,000 b/d of renewable diesel will be produced."/>
  </r>
  <r>
    <x v="5"/>
    <x v="1"/>
    <x v="1"/>
    <s v="La Rabida, Spain"/>
    <x v="1"/>
    <x v="4"/>
    <n v="47.52"/>
    <n v="180000"/>
    <x v="1"/>
    <x v="0"/>
    <m/>
    <m/>
  </r>
  <r>
    <x v="6"/>
    <x v="0"/>
    <x v="1"/>
    <s v="El Segundo, California"/>
    <x v="2"/>
    <x v="5"/>
    <n v="270"/>
    <n v="869000"/>
    <x v="1"/>
    <x v="0"/>
    <m/>
    <s v="Will co-process bio-based feedstocks through its FCCU"/>
  </r>
  <r>
    <x v="7"/>
    <x v="0"/>
    <x v="0"/>
    <s v="Sasketchewan, Canada"/>
    <x v="0"/>
    <x v="6"/>
    <n v="924"/>
    <n v="350000"/>
    <x v="4"/>
    <x v="0"/>
    <m/>
    <m/>
  </r>
  <r>
    <x v="8"/>
    <x v="0"/>
    <x v="1"/>
    <s v="Wynnewood, Oklahoma"/>
    <x v="2"/>
    <x v="5"/>
    <n v="100"/>
    <n v="322000"/>
    <x v="1"/>
    <x v="2"/>
    <m/>
    <s v="Has been approved by the company's board_x000a__x000a_Expects start up mid-year 2021_x000a__x000a_Considering similar project for Coffeyville location_x000a__x000a_Plans to co-process"/>
  </r>
  <r>
    <x v="9"/>
    <x v="0"/>
    <x v="3"/>
    <s v="Port Arthur, Texas"/>
    <x v="0"/>
    <x v="6"/>
    <n v="470"/>
    <n v="1500000"/>
    <x v="1"/>
    <x v="3"/>
    <m/>
    <s v="Project permitted and approved by both company boards"/>
  </r>
  <r>
    <x v="9"/>
    <x v="0"/>
    <x v="3"/>
    <s v="Norco, Louisiana"/>
    <x v="1"/>
    <x v="5"/>
    <n v="290"/>
    <n v="933000"/>
    <x v="1"/>
    <x v="4"/>
    <m/>
    <s v="290 MGY in operation right now; additional 400 MGY expansion under construction_x000a__x000a_LCFS CI ranges from 19.73 (UCO) to 53.86 (soybean oil)_x000a__x000a_UOP is the technology licensor_x000a__x000a_Expansion project under construction and will begin operating by Q4 2021_x000a__x000a_US$1 billion investment in expansion, which will be completed in 2021; capacity will be expanded to 675 million gallons/year"/>
  </r>
  <r>
    <x v="9"/>
    <x v="0"/>
    <x v="3"/>
    <s v="Norco, Louisiana"/>
    <x v="2"/>
    <x v="5"/>
    <n v="400"/>
    <n v="1287000"/>
    <x v="1"/>
    <x v="4"/>
    <m/>
    <s v="290 MGY in operation right now; additional 400 MGY expansion under construction_x000a__x000a_LCFS CI ranges from 19.73 (UCO) to 53.86 (soybean oil)_x000a__x000a_UOP is the technology licensor_x000a__x000a_Expansion project under construction and will begin operating by Q4 2021_x000a__x000a_US$1 billion investment in expansion, which will be completed in 2021; capacity will be expanded to 675 million gallons/year"/>
  </r>
  <r>
    <x v="10"/>
    <x v="2"/>
    <x v="0"/>
    <s v="Asuncion, Paraguay"/>
    <x v="0"/>
    <x v="6"/>
    <n v="304"/>
    <n v="978150"/>
    <x v="5"/>
    <x v="5"/>
    <m/>
    <s v="Will produce both SAF and RD"/>
  </r>
  <r>
    <x v="11"/>
    <x v="3"/>
    <x v="0"/>
    <s v="Zhangjiagang, China"/>
    <x v="1"/>
    <x v="1"/>
    <n v="26.4"/>
    <n v="55000"/>
    <x v="6"/>
    <x v="0"/>
    <m/>
    <m/>
  </r>
  <r>
    <x v="12"/>
    <x v="0"/>
    <x v="0"/>
    <s v="Louisiana, U.S."/>
    <x v="0"/>
    <x v="0"/>
    <n v="110"/>
    <n v="353936"/>
    <x v="1"/>
    <x v="6"/>
    <m/>
    <s v="UOP is the process licensor_x000a__x000a_Received $15 million in Texas tax incentives in 2020 to move the project forward."/>
  </r>
  <r>
    <x v="13"/>
    <x v="1"/>
    <x v="1"/>
    <s v="Gela, Sicily, Italy"/>
    <x v="1"/>
    <x v="7"/>
    <n v="198"/>
    <n v="750000"/>
    <x v="1"/>
    <x v="0"/>
    <m/>
    <m/>
  </r>
  <r>
    <x v="13"/>
    <x v="1"/>
    <x v="1"/>
    <s v="Porto Marghera, Italy"/>
    <x v="3"/>
    <x v="8"/>
    <n v="95.04"/>
    <n v="360000"/>
    <x v="7"/>
    <x v="0"/>
    <m/>
    <s v="From 2021, a further upgrade to the existing plant is set to boost its processing capacity to 600,000 tonnes, with increasing levels of raw materials from food-production waste, such as used oils, animal fats and by-products of palm oil processing_x000a__x000a_UOP is the process licensor"/>
  </r>
  <r>
    <x v="13"/>
    <x v="1"/>
    <x v="1"/>
    <s v="Taranto, Italy"/>
    <x v="1"/>
    <x v="5"/>
    <m/>
    <m/>
    <x v="8"/>
    <x v="0"/>
    <m/>
    <m/>
  </r>
  <r>
    <x v="14"/>
    <x v="0"/>
    <x v="1"/>
    <s v="Regina, Sasketchewan, Canada"/>
    <x v="0"/>
    <x v="9"/>
    <n v="264"/>
    <n v="850000"/>
    <x v="9"/>
    <x v="7"/>
    <m/>
    <m/>
  </r>
  <r>
    <x v="15"/>
    <x v="1"/>
    <x v="4"/>
    <s v="Port of HaminaKotka, Finland"/>
    <x v="0"/>
    <x v="2"/>
    <n v="52.8"/>
    <n v="200000"/>
    <x v="10"/>
    <x v="8"/>
    <m/>
    <s v="Using Neste NEXPINUS TM Technology "/>
  </r>
  <r>
    <x v="16"/>
    <x v="0"/>
    <x v="1"/>
    <s v="Reno, Nevada"/>
    <x v="0"/>
    <x v="0"/>
    <n v="50"/>
    <n v="160880"/>
    <x v="1"/>
    <x v="9"/>
    <s v="Phillips66"/>
    <s v="Ryze sold its interest in the project in 2020. _x000a__x000a_P66 has the offtake for the RD production. "/>
  </r>
  <r>
    <x v="17"/>
    <x v="0"/>
    <x v="0"/>
    <s v="Bakersfield, California"/>
    <x v="0"/>
    <x v="2"/>
    <m/>
    <m/>
    <x v="11"/>
    <x v="0"/>
    <s v="Sustainable Oils, Haldor Topsoe, ExxonMobil"/>
    <s v="Purchased Alon's Bakersfield, California refinery in 2020 and will convert it into HVO production; capacity undisclosed_x000a__x000a_Selected Haldor Topsoe’s HydroFlex technology_x000a__x000a_Has entered into an offtake agreement with ExxonMobil, which will buy 85 MGY of production from Global Clean Energy_x000a__x000a_$365 million partnership closed in 2020 with Orion Energy, GCM Grosvenor and Voya"/>
  </r>
  <r>
    <x v="18"/>
    <x v="1"/>
    <x v="0"/>
    <s v="Corringham, UK"/>
    <x v="0"/>
    <x v="3"/>
    <m/>
    <m/>
    <x v="12"/>
    <x v="0"/>
    <m/>
    <s v="Project will use both pyrolysis using thyssenkrup's Industrial Solutions advanced thermal treatment technology and Haldor Topsoe's HydroFlex hydrotreatment technology "/>
  </r>
  <r>
    <x v="19"/>
    <x v="0"/>
    <x v="0"/>
    <s v="Baton Rouge, Louisiana"/>
    <x v="0"/>
    <x v="10"/>
    <n v="336"/>
    <n v="1080000"/>
    <x v="2"/>
    <x v="1"/>
    <m/>
    <m/>
  </r>
  <r>
    <x v="20"/>
    <x v="0"/>
    <x v="0"/>
    <s v="Baton Rouge, Louisiana"/>
    <x v="0"/>
    <x v="11"/>
    <n v="900"/>
    <n v="2895000"/>
    <x v="1"/>
    <x v="10"/>
    <s v="Koch Project Solutions (KPS), Fidelis, "/>
    <s v="The project would be built in stages over nine years at a site leased from the port on the west bank of the Mississippi River, near Port Allen. A final investment decision is expected in 2021, which will determine the cost of the project’s first phase._x000a__x000a_Using Haldor Topsoe’s Hydroflex technology and Alfa Laval pretreatment technology, heat transfer and water treatment equipment in the design of the plant._x000a__x000a_Would include, eventually, CCS."/>
  </r>
  <r>
    <x v="21"/>
    <x v="3"/>
    <x v="0"/>
    <s v="Hainan Province, China"/>
    <x v="1"/>
    <x v="12"/>
    <n v="10.56"/>
    <n v="40000"/>
    <x v="13"/>
    <x v="0"/>
    <m/>
    <m/>
  </r>
  <r>
    <x v="22"/>
    <x v="0"/>
    <x v="0"/>
    <s v="Hastings, Nebraska"/>
    <x v="0"/>
    <x v="6"/>
    <n v="80"/>
    <n v="257408"/>
    <x v="14"/>
    <x v="0"/>
    <s v="Cargill, Love's, Musket"/>
    <s v="Joint venture of Cargill and Love's; Musket will market the RD"/>
  </r>
  <r>
    <x v="23"/>
    <x v="3"/>
    <x v="0"/>
    <s v="Henan Province, China"/>
    <x v="1"/>
    <x v="7"/>
    <n v="31.68"/>
    <n v="120000"/>
    <x v="13"/>
    <x v="0"/>
    <m/>
    <m/>
  </r>
  <r>
    <x v="24"/>
    <x v="0"/>
    <x v="1"/>
    <s v="Cheyenne, Wyoming"/>
    <x v="0"/>
    <x v="2"/>
    <n v="90"/>
    <n v="289584"/>
    <x v="1"/>
    <x v="0"/>
    <m/>
    <s v="Awaiting permit approval"/>
  </r>
  <r>
    <x v="24"/>
    <x v="0"/>
    <x v="1"/>
    <s v="Artesia, New Mexico"/>
    <x v="0"/>
    <x v="2"/>
    <n v="120"/>
    <n v="386112"/>
    <x v="1"/>
    <x v="0"/>
    <m/>
    <s v="Awaiting permit approval_x000a__x000a_Total capital costs for both projects between $650-750 million"/>
  </r>
  <r>
    <x v="25"/>
    <x v="0"/>
    <x v="1"/>
    <s v="Edmonton, Canada"/>
    <x v="0"/>
    <x v="11"/>
    <n v="264"/>
    <n v="850000"/>
    <x v="1"/>
    <x v="0"/>
    <m/>
    <s v="Will use blue hydrogen from CCS"/>
  </r>
  <r>
    <x v="26"/>
    <x v="0"/>
    <x v="0"/>
    <s v="Imperial, California"/>
    <x v="0"/>
    <x v="11"/>
    <n v="97"/>
    <n v="312107"/>
    <x v="1"/>
    <x v="0"/>
    <s v="Lance Capital"/>
    <s v="Will use Haldor Topsoe's HydroFlex technology"/>
  </r>
  <r>
    <x v="26"/>
    <x v="0"/>
    <x v="0"/>
    <s v="Missouri"/>
    <x v="0"/>
    <x v="11"/>
    <n v="97"/>
    <n v="312107"/>
    <x v="1"/>
    <x v="0"/>
    <s v="Lance Capital"/>
    <s v="Will use Haldor Topsoe's HydroFlex technology"/>
  </r>
  <r>
    <x v="27"/>
    <x v="0"/>
    <x v="0"/>
    <s v="Jackson, Mississippi"/>
    <x v="2"/>
    <x v="0"/>
    <n v="40"/>
    <n v="128704"/>
    <x v="2"/>
    <x v="0"/>
    <m/>
    <s v="LCFS CI assigned of 78.60 (DCO) in October 2020_x000a__x000a_Shell may have an offtake agreement with Jaxon"/>
  </r>
  <r>
    <x v="28"/>
    <x v="0"/>
    <x v="1"/>
    <s v="Bakersfield, California"/>
    <x v="1"/>
    <x v="13"/>
    <n v="0.42199999999999999"/>
    <n v="135"/>
    <x v="1"/>
    <x v="0"/>
    <m/>
    <s v="Co-processing at the facility_x000a__x000a_Pathways assigned in April 2020: 30.48 for locally rendered tallow;  41.85 for tallow imported from Australia"/>
  </r>
  <r>
    <x v="29"/>
    <x v="0"/>
    <x v="0"/>
    <s v="Columbia, Louisiana"/>
    <x v="0"/>
    <x v="10"/>
    <n v="32"/>
    <n v="102963"/>
    <x v="15"/>
    <x v="0"/>
    <m/>
    <s v="Will use FT-gasification technology"/>
  </r>
  <r>
    <x v="30"/>
    <x v="0"/>
    <x v="1"/>
    <s v="Dickinson, North Dakota"/>
    <x v="1"/>
    <x v="12"/>
    <n v="180"/>
    <n v="579168"/>
    <x v="16"/>
    <x v="0"/>
    <m/>
    <s v="Acquired the 50 MMgy Duonix biodiesel plant in Beatrice, Nebraska to aggregate and pre-treat feedstock._x000a__x000a_Investing US$450 million to convert Dickinson refinery to produce HVO"/>
  </r>
  <r>
    <x v="31"/>
    <x v="0"/>
    <x v="1"/>
    <s v="Martinez, California"/>
    <x v="0"/>
    <x v="6"/>
    <n v="730"/>
    <n v="2340000"/>
    <x v="1"/>
    <x v="11"/>
    <m/>
    <s v="Contra Costa County conducting EIR now_x000a__x000a_&quot;Martinez facility would start producing approximately 260 million gallons per year of renewable diesel by the second half of 2022, with a potential to build to full_x000a_capacity of approximately 730 million gallons per year by the end of 2023.&quot;_x000a__x000a_Project approved by the board in February 2021"/>
  </r>
  <r>
    <x v="32"/>
    <x v="1"/>
    <x v="1"/>
    <s v="Porvoo, Finland"/>
    <x v="1"/>
    <x v="14"/>
    <n v="137.28"/>
    <n v="520000"/>
    <x v="1"/>
    <x v="0"/>
    <m/>
    <s v="Two units at the refinery site"/>
  </r>
  <r>
    <x v="32"/>
    <x v="3"/>
    <x v="1"/>
    <s v="Singapore"/>
    <x v="1"/>
    <x v="15"/>
    <n v="211.2"/>
    <n v="800000"/>
    <x v="1"/>
    <x v="12"/>
    <m/>
    <s v="1.3 million MT expansion will be completed by 2022 at an investment of EUR1.4 billion_x000a__x000a_LCFS CI ranges depending on feedstock from 16.89 (Asian UCO) to 39.06 (tallow)."/>
  </r>
  <r>
    <x v="32"/>
    <x v="1"/>
    <x v="1"/>
    <s v="Rotterdam, the Netherlands"/>
    <x v="1"/>
    <x v="4"/>
    <n v="264"/>
    <n v="1000000"/>
    <x v="1"/>
    <x v="0"/>
    <m/>
    <m/>
  </r>
  <r>
    <x v="33"/>
    <x v="0"/>
    <x v="0"/>
    <s v="Port Westward, Oregon"/>
    <x v="0"/>
    <x v="11"/>
    <n v="575"/>
    <n v="1850000"/>
    <x v="1"/>
    <x v="13"/>
    <m/>
    <s v="Expected to begin operating in 2021, but delayed; Shell has already concluded a long-term offtake agreement_x000a__x000a_Will increase capacity to 50,000 bpd_x000a__x000a_Applied for permits in 2021; hopes to begin construction in 2022"/>
  </r>
  <r>
    <x v="34"/>
    <x v="1"/>
    <x v="1"/>
    <s v="Schewechat, Austria"/>
    <x v="0"/>
    <x v="2"/>
    <n v="52.8"/>
    <n v="200000"/>
    <x v="1"/>
    <x v="0"/>
    <m/>
    <s v="Plans to co-process feedstocks into both RD and SAF"/>
  </r>
  <r>
    <x v="35"/>
    <x v="0"/>
    <x v="1"/>
    <s v="Chalmette, Louisiana"/>
    <x v="0"/>
    <x v="6"/>
    <n v="306"/>
    <n v="984585"/>
    <x v="2"/>
    <x v="0"/>
    <m/>
    <s v="Evaluating 15-20K BPD facility; in 2020, it announced it was evaluating renewable diesel at its recently acquired Martinez facility but that does not appear to be moving forward. There is no mention of either project in SEC filings/investor materials."/>
  </r>
  <r>
    <x v="36"/>
    <x v="3"/>
    <x v="1"/>
    <s v="Plaju, South Sumatra"/>
    <x v="0"/>
    <x v="11"/>
    <n v="264"/>
    <n v="1000000"/>
    <x v="17"/>
    <x v="0"/>
    <m/>
    <s v="ENI was to have been the licensor, but the parties terminated their agreement in February 2020. ENI would have been required to seek certification for the use of palm oil under the EU Delegated Regulation Act which caps and ultimately phases out by 2030 high-risk ILUC feedstocks such as palm oil. UOP has been selected as the new technology licensor."/>
  </r>
  <r>
    <x v="37"/>
    <x v="0"/>
    <x v="1"/>
    <s v="San Francisco, California"/>
    <x v="0"/>
    <x v="11"/>
    <n v="800"/>
    <n v="2570000"/>
    <x v="1"/>
    <x v="5"/>
    <s v="Shell Rock Soy Processing"/>
    <s v="County conducting EIR_x000a__x000a_Plans to import feedstocks through marine/rail terminals _x000a__x000a_Would be the world's largest HVO facility_x000a__x000a_Planning to include solar projects within Rodeo"/>
  </r>
  <r>
    <x v="38"/>
    <x v="1"/>
    <x v="1"/>
    <s v="Plock, Poland"/>
    <x v="0"/>
    <x v="11"/>
    <n v="79.2"/>
    <n v="300000"/>
    <x v="18"/>
    <x v="14"/>
    <m/>
    <m/>
  </r>
  <r>
    <x v="39"/>
    <x v="1"/>
    <x v="1"/>
    <s v="Lysekil, Sweden"/>
    <x v="0"/>
    <x v="11"/>
    <n v="250"/>
    <n v="800000"/>
    <x v="1"/>
    <x v="0"/>
    <m/>
    <s v="Using Haldor Topsoe's HydroFlex technology_x000a__x000a_Will do co-processing"/>
  </r>
  <r>
    <x v="39"/>
    <x v="1"/>
    <x v="1"/>
    <s v="Gothenburg, Sweden"/>
    <x v="1"/>
    <x v="5"/>
    <n v="96.95"/>
    <n v="300000"/>
    <x v="1"/>
    <x v="0"/>
    <m/>
    <s v="Using Haldor Topsoe's HydroFlex technology_x000a__x000a_Will do co-processing"/>
  </r>
  <r>
    <x v="40"/>
    <x v="0"/>
    <x v="0"/>
    <s v="Lakeview, Oregon"/>
    <x v="2"/>
    <x v="2"/>
    <n v="16"/>
    <n v="51481"/>
    <x v="19"/>
    <x v="15"/>
    <s v="TCG Global, Greyrock Energy, FedEx, Southwest Airlines, Velocys"/>
    <s v="TCG Global supplies the gasification technology_x000a__x000a_Can produce RD, SAF, bio-naphtha, but focused on the SAF market"/>
  </r>
  <r>
    <x v="41"/>
    <x v="0"/>
    <x v="0"/>
    <s v="Louisiana"/>
    <x v="1"/>
    <x v="6"/>
    <n v="90"/>
    <n v="289584"/>
    <x v="1"/>
    <x v="16"/>
    <m/>
    <s v="250 MGY expansion to begin construction in Q3-Q4 2021 and to be completed by late 2023 -- BUT, the project is not fully funded.  The company expects to raise $335 million in an underwritten public offering of common stock._x000a__x000a_LCFS CI ranges from 18.99 (UCO) to 56.57 (soy oil), depending on feedstock used._x000a__x000a_Syntroleum is the technology licensor"/>
  </r>
  <r>
    <x v="41"/>
    <x v="0"/>
    <x v="0"/>
    <s v="Louisiana"/>
    <x v="4"/>
    <x v="6"/>
    <n v="250"/>
    <n v="800000"/>
    <x v="1"/>
    <x v="16"/>
    <m/>
    <s v="250 MGY expansion to begin construction in Q3-Q4 2021 and to be completed by late 2023 -- BUT, the project is not fully funded.  The company expects to raise $335 million in an underwritten public offering of common stock._x000a__x000a_LCFS CI ranges from 18.99 (UCO) to 56.57 (soy oil), depending on feedstock used._x000a__x000a_Syntroleum is the technology licensor"/>
  </r>
  <r>
    <x v="42"/>
    <x v="1"/>
    <x v="1"/>
    <s v="Cartagena, Spain"/>
    <x v="0"/>
    <x v="6"/>
    <n v="66"/>
    <n v="250000"/>
    <x v="20"/>
    <x v="17"/>
    <m/>
    <s v="Using Axens' Vegan technology"/>
  </r>
  <r>
    <x v="42"/>
    <x v="1"/>
    <x v="1"/>
    <s v="Puertollano, Spain"/>
    <x v="1"/>
    <x v="10"/>
    <m/>
    <m/>
    <x v="1"/>
    <x v="17"/>
    <m/>
    <m/>
  </r>
  <r>
    <x v="43"/>
    <x v="0"/>
    <x v="1"/>
    <s v="Las Vegas, Nevada"/>
    <x v="0"/>
    <x v="12"/>
    <n v="100"/>
    <n v="321760"/>
    <x v="1"/>
    <x v="18"/>
    <s v="Phillips66"/>
    <m/>
  </r>
  <r>
    <x v="44"/>
    <x v="0"/>
    <x v="0"/>
    <s v="Hugoton, Kansas"/>
    <x v="0"/>
    <x v="5"/>
    <n v="75"/>
    <n v="241320"/>
    <x v="1"/>
    <x v="0"/>
    <s v="Seaboard Foods"/>
    <s v="Seaboard Energy purchased an idle cellulosic ethanol plant in Hugoton, KS from Synata Hugoton, LLC in February of 2019._x000a__x000a_Company is a division of Seaboard Energy, which is owned by Seaboard Foods. The company is a top 20 meat producer in the U.S"/>
  </r>
  <r>
    <x v="45"/>
    <x v="3"/>
    <x v="0"/>
    <s v="Shandong Province, China"/>
    <x v="1"/>
    <x v="5"/>
    <n v="105.6"/>
    <n v="400000"/>
    <x v="13"/>
    <x v="0"/>
    <m/>
    <m/>
  </r>
  <r>
    <x v="46"/>
    <x v="3"/>
    <x v="0"/>
    <s v="Johor, Malaysia"/>
    <x v="0"/>
    <x v="10"/>
    <m/>
    <m/>
    <x v="17"/>
    <x v="19"/>
    <s v="MOU as among the Malaysian Palm Oil Board, Pengerang Maritime Industries, Shanxi Construction, and the Institute of Coal Chemistry, Chinese Academy of Sciences"/>
    <m/>
  </r>
  <r>
    <x v="47"/>
    <x v="1"/>
    <x v="1"/>
    <s v="Rotterdam, the Netherlands"/>
    <x v="0"/>
    <x v="11"/>
    <n v="216.48"/>
    <n v="820000"/>
    <x v="21"/>
    <x v="0"/>
    <m/>
    <s v="Plans to produce 50% HVO and 50% SAF"/>
  </r>
  <r>
    <x v="47"/>
    <x v="3"/>
    <x v="1"/>
    <s v="Singapore"/>
    <x v="0"/>
    <x v="10"/>
    <n v="145.19999999999999"/>
    <n v="550000"/>
    <x v="2"/>
    <x v="0"/>
    <m/>
    <s v="Final investment decision pending"/>
  </r>
  <r>
    <x v="48"/>
    <x v="0"/>
    <x v="1"/>
    <s v="Wyoming"/>
    <x v="1"/>
    <x v="1"/>
    <n v="115"/>
    <n v="370000"/>
    <x v="22"/>
    <x v="0"/>
    <m/>
    <s v="Has assigned LCFS CI of 58.14_x000a__x000a_Has licensed Haldor Topsoe technology for RD production"/>
  </r>
  <r>
    <x v="49"/>
    <x v="3"/>
    <x v="1"/>
    <s v="China"/>
    <x v="1"/>
    <x v="10"/>
    <n v="5.28"/>
    <n v="20000"/>
    <x v="1"/>
    <x v="0"/>
    <m/>
    <m/>
  </r>
  <r>
    <x v="50"/>
    <x v="1"/>
    <x v="0"/>
    <s v="Delfzijl, Netherlands"/>
    <x v="0"/>
    <x v="3"/>
    <n v="26.4"/>
    <n v="100000"/>
    <x v="23"/>
    <x v="0"/>
    <s v="Shell Aviation"/>
    <s v="Will also producer 15,000 t/y bioLPG and renewable naphtha_x000a__x000a_Production focus is SAF"/>
  </r>
  <r>
    <x v="51"/>
    <x v="0"/>
    <x v="0"/>
    <s v="Newton, Illinois"/>
    <x v="0"/>
    <x v="0"/>
    <n v="90"/>
    <n v="289584"/>
    <x v="2"/>
    <x v="20"/>
    <m/>
    <m/>
  </r>
  <r>
    <x v="52"/>
    <x v="1"/>
    <x v="0"/>
    <s v="Gothenburg, Sweden"/>
    <x v="2"/>
    <x v="6"/>
    <n v="52.8"/>
    <n v="200000"/>
    <x v="24"/>
    <x v="21"/>
    <s v="SCA"/>
    <m/>
  </r>
  <r>
    <x v="53"/>
    <x v="1"/>
    <x v="0"/>
    <s v="Pitea, Sweden"/>
    <x v="1"/>
    <x v="5"/>
    <n v="10.295999999999999"/>
    <n v="39000"/>
    <x v="24"/>
    <x v="22"/>
    <s v="Preem, Sveaskog, Södra, Kiram och Lawter"/>
    <m/>
  </r>
  <r>
    <x v="53"/>
    <x v="1"/>
    <x v="0"/>
    <s v="Pitea, Sweden"/>
    <x v="1"/>
    <x v="15"/>
    <n v="1.6368000000000001E-2"/>
    <n v="77000"/>
    <x v="24"/>
    <x v="23"/>
    <s v="Preem, Sveaskog, Södra, Kiram och Lawter"/>
    <m/>
  </r>
  <r>
    <x v="54"/>
    <x v="0"/>
    <x v="0"/>
    <s v="Prince George, Canada"/>
    <x v="0"/>
    <x v="6"/>
    <n v="396"/>
    <n v="150000"/>
    <x v="1"/>
    <x v="0"/>
    <m/>
    <s v="Will use Haldor Topsoe's HydroFlex technology"/>
  </r>
  <r>
    <x v="55"/>
    <x v="0"/>
    <x v="1"/>
    <s v="Port Arthur, Texas"/>
    <x v="0"/>
    <x v="11"/>
    <n v="792"/>
    <n v="300000"/>
    <x v="1"/>
    <x v="0"/>
    <m/>
    <m/>
  </r>
  <r>
    <x v="55"/>
    <x v="1"/>
    <x v="1"/>
    <s v="Grandpuits, France"/>
    <x v="0"/>
    <x v="11"/>
    <n v="105.6"/>
    <n v="400000"/>
    <x v="1"/>
    <x v="24"/>
    <m/>
    <s v="Will produce 170K SAF, 120K HVO, 50K renewable naphtha "/>
  </r>
  <r>
    <x v="56"/>
    <x v="1"/>
    <x v="1"/>
    <s v="Châteauneuf-les-Martigues, France"/>
    <x v="1"/>
    <x v="7"/>
    <n v="132"/>
    <n v="500000"/>
    <x v="1"/>
    <x v="25"/>
    <m/>
    <s v="Axens/IFP is the technology licensor_x000a__x000a_Includes a hydrogen production plant as well_x000a__x000a_"/>
  </r>
  <r>
    <x v="57"/>
    <x v="3"/>
    <x v="0"/>
    <s v="Hong Kong"/>
    <x v="0"/>
    <x v="10"/>
    <n v="13.2"/>
    <n v="50000"/>
    <x v="2"/>
    <x v="0"/>
    <m/>
    <m/>
  </r>
  <r>
    <x v="58"/>
    <x v="1"/>
    <x v="1"/>
    <s v="Izmir, Turkey"/>
    <x v="0"/>
    <x v="10"/>
    <m/>
    <n v="400000"/>
    <x v="25"/>
    <x v="0"/>
    <m/>
    <s v="300,000 tons will be SAF; the remainder bionaphtha and bioLPG. Plans to triple capacity by 2035. Plans to install 400 MW/yr of electrolysis capacity in 2030 and then scale up to 1 GW/yr in 2035, while also converting all its hydrogen production to green hydrogen."/>
  </r>
  <r>
    <x v="59"/>
    <x v="1"/>
    <x v="0"/>
    <s v="Lappeenranta, Finland"/>
    <x v="1"/>
    <x v="16"/>
    <n v="34.32"/>
    <n v="130000"/>
    <x v="24"/>
    <x v="26"/>
    <m/>
    <m/>
  </r>
  <r>
    <x v="59"/>
    <x v="1"/>
    <x v="0"/>
    <s v="Kotka, Finland"/>
    <x v="1"/>
    <x v="16"/>
    <n v="132"/>
    <n v="500000"/>
    <x v="26"/>
    <x v="26"/>
    <m/>
    <m/>
  </r>
  <r>
    <x v="60"/>
    <x v="0"/>
    <x v="5"/>
    <s v="Natchez, Mississippi"/>
    <x v="0"/>
    <x v="3"/>
    <n v="30"/>
    <n v="96528"/>
    <x v="27"/>
    <x v="0"/>
    <m/>
    <s v="TRI supplies the gasification technology_x000a__x000a_Pre-FEED and federal permitting completed; financial close by end of 2021; construction expected to start in 2023 and take 2.5 years_x000a__x000a_Will produce 20 million gallons of sustainable aviation fuel and 8 million gallons of gasoline blendstock"/>
  </r>
  <r>
    <x v="61"/>
    <x v="0"/>
    <x v="0"/>
    <s v="Mobile, Alabama"/>
    <x v="0"/>
    <x v="6"/>
    <n v="95"/>
    <n v="305672"/>
    <x v="1"/>
    <x v="27"/>
    <s v="Idemitsu Kosan, Synergy Supply and Trading"/>
    <s v="Looking to acquire refinery currently owned by Equilon Enterprises LLC_x000a__x000a_By mid-2023, Vertex plans to expand capacity to 14,000 barrels per day. The facility, which currently has a production capacity of 91,000 barrels per day, will also continue to supply conventional fuels._x000a__x000a_For distribution, the company plans to enter an agreement under which Idemitsu Apollo Corp., a wholly owned California-based subsidiary of Idemitsu Kosan, will purchase 100 percent of the facility’s renewable diesel production."/>
  </r>
  <r>
    <x v="62"/>
    <x v="0"/>
    <x v="6"/>
    <s v="Paramount, California"/>
    <x v="4"/>
    <x v="6"/>
    <n v="290"/>
    <n v="933104"/>
    <x v="1"/>
    <x v="28"/>
    <s v="Bechtel, UOP"/>
    <s v="Company announced a 290 MGY expansion in 2018, but there has been no update or movement since then._x000a__x000a_LCFS CI  ranges from 42.91 (rendered animal fat) to 19.51 (animal fat)_x000a__x000a_UOP is the process licensor_x000a__x000a_Will spend $350 million to expand capacity to over 300 million gallon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908029C-A0C7-4456-B19C-5EEB1AEEBEE3}" name="PivotTable1"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47">
  <location ref="A3:D8" firstHeaderRow="0" firstDataRow="1" firstDataCol="1"/>
  <pivotFields count="12">
    <pivotField dataField="1" showAll="0">
      <items count="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t="default"/>
      </items>
    </pivotField>
    <pivotField axis="axisRow" showAll="0">
      <items count="5">
        <item x="3"/>
        <item x="1"/>
        <item sd="0" x="2"/>
        <item x="0"/>
        <item t="default" sd="0"/>
      </items>
    </pivotField>
    <pivotField showAll="0">
      <items count="8">
        <item h="1" x="2"/>
        <item h="1" x="0"/>
        <item h="1" x="6"/>
        <item x="1"/>
        <item x="3"/>
        <item h="1" x="5"/>
        <item h="1" x="4"/>
        <item t="default"/>
      </items>
    </pivotField>
    <pivotField showAll="0"/>
    <pivotField showAll="0">
      <items count="8">
        <item m="1" x="5"/>
        <item x="1"/>
        <item m="1" x="6"/>
        <item x="0"/>
        <item x="4"/>
        <item x="2"/>
        <item x="3"/>
        <item t="default"/>
      </items>
    </pivotField>
    <pivotField showAll="0">
      <items count="18">
        <item x="14"/>
        <item x="13"/>
        <item x="15"/>
        <item x="4"/>
        <item x="8"/>
        <item x="16"/>
        <item x="1"/>
        <item x="7"/>
        <item x="12"/>
        <item x="5"/>
        <item x="2"/>
        <item x="6"/>
        <item x="11"/>
        <item x="3"/>
        <item x="9"/>
        <item h="1" x="0"/>
        <item h="1" x="10"/>
        <item t="default"/>
      </items>
    </pivotField>
    <pivotField dataField="1" showAll="0"/>
    <pivotField dataField="1" showAll="0"/>
    <pivotField showAll="0">
      <items count="29">
        <item x="25"/>
        <item x="0"/>
        <item x="3"/>
        <item x="11"/>
        <item x="4"/>
        <item x="9"/>
        <item x="16"/>
        <item x="10"/>
        <item x="19"/>
        <item x="1"/>
        <item x="20"/>
        <item x="17"/>
        <item x="5"/>
        <item x="18"/>
        <item x="22"/>
        <item x="24"/>
        <item x="26"/>
        <item x="14"/>
        <item x="23"/>
        <item x="13"/>
        <item x="8"/>
        <item x="21"/>
        <item x="7"/>
        <item x="6"/>
        <item x="12"/>
        <item x="15"/>
        <item x="27"/>
        <item x="2"/>
        <item t="default"/>
      </items>
    </pivotField>
    <pivotField showAll="0">
      <items count="30">
        <item x="15"/>
        <item x="27"/>
        <item x="2"/>
        <item x="9"/>
        <item x="18"/>
        <item x="6"/>
        <item x="28"/>
        <item x="20"/>
        <item x="1"/>
        <item x="4"/>
        <item x="19"/>
        <item x="3"/>
        <item x="5"/>
        <item x="16"/>
        <item x="11"/>
        <item x="10"/>
        <item x="7"/>
        <item x="13"/>
        <item x="14"/>
        <item x="8"/>
        <item x="26"/>
        <item x="17"/>
        <item x="22"/>
        <item x="25"/>
        <item x="23"/>
        <item x="24"/>
        <item x="12"/>
        <item x="21"/>
        <item x="0"/>
        <item t="default"/>
      </items>
    </pivotField>
    <pivotField showAll="0"/>
    <pivotField showAll="0"/>
  </pivotFields>
  <rowFields count="1">
    <field x="1"/>
  </rowFields>
  <rowItems count="5">
    <i>
      <x/>
    </i>
    <i>
      <x v="1"/>
    </i>
    <i>
      <x v="2"/>
    </i>
    <i>
      <x v="3"/>
    </i>
    <i t="grand">
      <x/>
    </i>
  </rowItems>
  <colFields count="1">
    <field x="-2"/>
  </colFields>
  <colItems count="3">
    <i>
      <x/>
    </i>
    <i i="1">
      <x v="1"/>
    </i>
    <i i="2">
      <x v="2"/>
    </i>
  </colItems>
  <dataFields count="3">
    <dataField name="Count of Company" fld="0" subtotal="count" baseField="0" baseItem="0"/>
    <dataField name="Sum of Capacity (Million Gallons (MGY))" fld="6" baseField="0" baseItem="0"/>
    <dataField name="Sum of Capacity (MT)" fld="7" baseField="0" baseItem="0"/>
  </dataFields>
  <formats count="1">
    <format dxfId="2">
      <pivotArea collapsedLevelsAreSubtotals="1" fieldPosition="0">
        <references count="2">
          <reference field="4294967294" count="1" selected="0">
            <x v="1"/>
          </reference>
          <reference field="1" count="0"/>
        </references>
      </pivotArea>
    </format>
  </formats>
  <chartFormats count="6">
    <chartFormat chart="44" format="0" series="1">
      <pivotArea type="data" outline="0" fieldPosition="0">
        <references count="1">
          <reference field="4294967294" count="1" selected="0">
            <x v="0"/>
          </reference>
        </references>
      </pivotArea>
    </chartFormat>
    <chartFormat chart="44" format="1">
      <pivotArea type="data" outline="0" fieldPosition="0">
        <references count="2">
          <reference field="4294967294" count="1" selected="0">
            <x v="0"/>
          </reference>
          <reference field="1" count="1" selected="0">
            <x v="3"/>
          </reference>
        </references>
      </pivotArea>
    </chartFormat>
    <chartFormat chart="44" format="2">
      <pivotArea type="data" outline="0" fieldPosition="0">
        <references count="2">
          <reference field="4294967294" count="1" selected="0">
            <x v="0"/>
          </reference>
          <reference field="1" count="1" selected="0">
            <x v="0"/>
          </reference>
        </references>
      </pivotArea>
    </chartFormat>
    <chartFormat chart="44" format="3">
      <pivotArea type="data" outline="0" fieldPosition="0">
        <references count="2">
          <reference field="4294967294" count="1" selected="0">
            <x v="0"/>
          </reference>
          <reference field="1" count="1" selected="0">
            <x v="1"/>
          </reference>
        </references>
      </pivotArea>
    </chartFormat>
    <chartFormat chart="44" format="4" series="1">
      <pivotArea type="data" outline="0" fieldPosition="0">
        <references count="1">
          <reference field="4294967294" count="1" selected="0">
            <x v="1"/>
          </reference>
        </references>
      </pivotArea>
    </chartFormat>
    <chartFormat chart="44" format="5"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hyperlink" Target="https://s23.q4cdn.com/587626645/files/doc_presentations/2021/03/Investor-Presentation_March-2021.pdf" TargetMode="External"/><Relationship Id="rId18" Type="http://schemas.openxmlformats.org/officeDocument/2006/relationships/hyperlink" Target="https://fidelisinfra.com/project/gron-fuels-llc/" TargetMode="External"/><Relationship Id="rId26" Type="http://schemas.openxmlformats.org/officeDocument/2006/relationships/hyperlink" Target="http://biomassmagazine.com/articles/17931/louisiana-green-fuels-proposes-32-mmgy-renewable-diesel-project" TargetMode="External"/><Relationship Id="rId39" Type="http://schemas.openxmlformats.org/officeDocument/2006/relationships/hyperlink" Target="https://www.fcl.crs/news-reports/news/article/fcl-secures-land-option-for-renewable-diesel-plant" TargetMode="External"/><Relationship Id="rId21" Type="http://schemas.openxmlformats.org/officeDocument/2006/relationships/hyperlink" Target="https://www.velocys.com/projects/bayou-fuels/" TargetMode="External"/><Relationship Id="rId34" Type="http://schemas.openxmlformats.org/officeDocument/2006/relationships/hyperlink" Target="https://www.pertamina.com/en/news-room/news-release/supports-the-government.s-energy-transition-plan-this-is-pertamina.s-clean-energy-project" TargetMode="External"/><Relationship Id="rId42" Type="http://schemas.openxmlformats.org/officeDocument/2006/relationships/hyperlink" Target="https://www.eni.com/en-IT/operations/energy-evolution/biorefineries.html" TargetMode="External"/><Relationship Id="rId47" Type="http://schemas.openxmlformats.org/officeDocument/2006/relationships/hyperlink" Target="https://blog.topsoe.com/haldor-topsoe-and-preem-achieve-85-co-processing-of-renewable-feedstock" TargetMode="External"/><Relationship Id="rId50" Type="http://schemas.openxmlformats.org/officeDocument/2006/relationships/hyperlink" Target="https://www.shell.com/media/news-and-media-releases/2021/shell-to-build-one-of-europes-biggest-biofuels-facilities.html" TargetMode="External"/><Relationship Id="rId55" Type="http://schemas.openxmlformats.org/officeDocument/2006/relationships/hyperlink" Target="https://www.upmbiofuels.com/about-upm-biofuels/production/upm-lappeenranta-biorefinery/" TargetMode="External"/><Relationship Id="rId63" Type="http://schemas.openxmlformats.org/officeDocument/2006/relationships/hyperlink" Target="https://www.spglobal.com/commodity-insights/en/market-insights/latest-news/agriculture/033121-spotlight-china-reinforces-position-in-hvo-market-with-launch-of-new-400000-mtyear-plant" TargetMode="External"/><Relationship Id="rId7" Type="http://schemas.openxmlformats.org/officeDocument/2006/relationships/hyperlink" Target="https://d1io3yog0oux5.cloudfront.net/_d86d6aee12d9632f69d867219e18b863/regi/db/705/6088/pdf/2020+Analyst+and+Investor+Day+Final+Presentation.pdf" TargetMode="External"/><Relationship Id="rId2" Type="http://schemas.openxmlformats.org/officeDocument/2006/relationships/hyperlink" Target="https://www.bp.com/content/dam/bp/country-sites/en_us/united-states/home/documents/eir-2018/washington-factsheet.pdf" TargetMode="External"/><Relationship Id="rId16" Type="http://schemas.openxmlformats.org/officeDocument/2006/relationships/hyperlink" Target="https://ww2.arb.ca.gov/sites/default/files/classic/fuels/lcfs/fuelpathways/comments/tier2/b0047_report.pdf" TargetMode="External"/><Relationship Id="rId29" Type="http://schemas.openxmlformats.org/officeDocument/2006/relationships/hyperlink" Target="http://biomassmagazine.com/articles/18039/vertex-to-produce-renewable-diesel-at-louisiana-refinery" TargetMode="External"/><Relationship Id="rId11" Type="http://schemas.openxmlformats.org/officeDocument/2006/relationships/hyperlink" Target="https://s25.q4cdn.com/488560379/files/doc_presentations/2020/HFC-Call-Presentation-June-2020-FINAL.pdf" TargetMode="External"/><Relationship Id="rId24" Type="http://schemas.openxmlformats.org/officeDocument/2006/relationships/hyperlink" Target="http://biomassmagazine.com/articles/17781/calumet-to-bring-on-equity-investor-for-renewable-diesel-project" TargetMode="External"/><Relationship Id="rId32" Type="http://schemas.openxmlformats.org/officeDocument/2006/relationships/hyperlink" Target="https://www.neste.com/about-neste/who-we-are/production/singapore" TargetMode="External"/><Relationship Id="rId37" Type="http://schemas.openxmlformats.org/officeDocument/2006/relationships/hyperlink" Target="https://www.cbc.ca/news/canada/newfoundland-labrador/nl-north-atlantic-refinery-1.6267625" TargetMode="External"/><Relationship Id="rId40" Type="http://schemas.openxmlformats.org/officeDocument/2006/relationships/hyperlink" Target="https://fintoil.com/en/fintoil-gets-green-light-for-crude-tall-oil-biorefinery-in-the-port-of-haminakotka/" TargetMode="External"/><Relationship Id="rId45" Type="http://schemas.openxmlformats.org/officeDocument/2006/relationships/hyperlink" Target="https://www.indabarenewablefuels.com/project-overview" TargetMode="External"/><Relationship Id="rId53" Type="http://schemas.openxmlformats.org/officeDocument/2006/relationships/hyperlink" Target="https://totalenergies.com/energy-expertise/projects/refining-petrochemical-platform/port-arthur-sustainable-platform" TargetMode="External"/><Relationship Id="rId58" Type="http://schemas.openxmlformats.org/officeDocument/2006/relationships/hyperlink" Target="https://www.ecbgroup.com.br/en/noticia/renewable-diesel-arrives-in-south-america" TargetMode="External"/><Relationship Id="rId5" Type="http://schemas.openxmlformats.org/officeDocument/2006/relationships/hyperlink" Target="https://chevroncorp.gcs-web.com/static-files/2e017e01-346c-47b9-97ad-4529aea3fb89" TargetMode="External"/><Relationship Id="rId61" Type="http://schemas.openxmlformats.org/officeDocument/2006/relationships/hyperlink" Target="https://www.argusmedia.com/en/news/2276428-shell-plans-safhvo-singapore-plant" TargetMode="External"/><Relationship Id="rId19" Type="http://schemas.openxmlformats.org/officeDocument/2006/relationships/hyperlink" Target="https://www.marathonpetroleum.com/content/documents/Investors/Annual_Report/2020_MPC_Annual_Report_and_10K.pdf" TargetMode="External"/><Relationship Id="rId14" Type="http://schemas.openxmlformats.org/officeDocument/2006/relationships/hyperlink" Target="https://sec.report/Document/0001520138-20-000472/gceh-20191231_10k.htm" TargetMode="External"/><Relationship Id="rId22" Type="http://schemas.openxmlformats.org/officeDocument/2006/relationships/hyperlink" Target="https://sjrfllc.com/" TargetMode="External"/><Relationship Id="rId27" Type="http://schemas.openxmlformats.org/officeDocument/2006/relationships/hyperlink" Target="https://s23.q4cdn.com/587626645/files/doc_presentations/2021/03/Investor-Presentation_March-2021.pdf" TargetMode="External"/><Relationship Id="rId30" Type="http://schemas.openxmlformats.org/officeDocument/2006/relationships/hyperlink" Target="https://seaboardenergy.com/about-us/" TargetMode="External"/><Relationship Id="rId35" Type="http://schemas.openxmlformats.org/officeDocument/2006/relationships/hyperlink" Target="https://www.total.com/energy-expertise/projects/bioenergies/la-mede-a-forward-looking-facility" TargetMode="External"/><Relationship Id="rId43" Type="http://schemas.openxmlformats.org/officeDocument/2006/relationships/hyperlink" Target="https://corporate.exxonmobil.com/News/Newsroom/News-releases/2021/0825_ExxonMobil-affiliate-to-produce-renewable-diesel-to-reduce-emissions-in-Canada" TargetMode="External"/><Relationship Id="rId48" Type="http://schemas.openxmlformats.org/officeDocument/2006/relationships/hyperlink" Target="https://www.repsol.com/en/press-room/press-releases/2020/repsol-to-build-spains-first-advanced-biofuels-plant-in-cartagena/index.cshtml" TargetMode="External"/><Relationship Id="rId56" Type="http://schemas.openxmlformats.org/officeDocument/2006/relationships/hyperlink" Target="https://www.upmbiofuels.com/articles/biofuels/20/biofuels-powering-the-future/" TargetMode="External"/><Relationship Id="rId64" Type="http://schemas.openxmlformats.org/officeDocument/2006/relationships/printerSettings" Target="../printerSettings/printerSettings1.bin"/><Relationship Id="rId8" Type="http://schemas.openxmlformats.org/officeDocument/2006/relationships/hyperlink" Target="http://emeraldbiofuels.com/projects" TargetMode="External"/><Relationship Id="rId51" Type="http://schemas.openxmlformats.org/officeDocument/2006/relationships/hyperlink" Target="https://www.st1.com/sca-and-st1-enter-joint-venture-to-produce-and-develop-liquid-biofuels" TargetMode="External"/><Relationship Id="rId3" Type="http://schemas.openxmlformats.org/officeDocument/2006/relationships/hyperlink" Target="https://www.reuters.com/article/us-hollyfrontier-refining-cheyenne/hollyfrontier-to-convert-oil-refinery-into-renewable-diesel-plant-idUSKBN2383LF" TargetMode="External"/><Relationship Id="rId12" Type="http://schemas.openxmlformats.org/officeDocument/2006/relationships/hyperlink" Target="https://investors.cvrenergy.com/static-files/b51e3f4f-7501-41b3-87fc-a838da810af4" TargetMode="External"/><Relationship Id="rId17" Type="http://schemas.openxmlformats.org/officeDocument/2006/relationships/hyperlink" Target="http://filings.irdirect.net/data/738214/000165495421002764/amtx_10k.pdf" TargetMode="External"/><Relationship Id="rId25" Type="http://schemas.openxmlformats.org/officeDocument/2006/relationships/hyperlink" Target="https://www.theadvocate.com/baton_rouge/news/business/article_7947f81a-3948-11ea-8ae3-2b0ea380e1f6.html" TargetMode="External"/><Relationship Id="rId33" Type="http://schemas.openxmlformats.org/officeDocument/2006/relationships/hyperlink" Target="https://www.neste.com/about-neste/who-we-are/production/rotterdam" TargetMode="External"/><Relationship Id="rId38" Type="http://schemas.openxmlformats.org/officeDocument/2006/relationships/hyperlink" Target="http://ecohvo.cn/product/info.aspx" TargetMode="External"/><Relationship Id="rId46" Type="http://schemas.openxmlformats.org/officeDocument/2006/relationships/hyperlink" Target="https://www.omv.com/en/news/201215-omv-invests-around-eur-200-mn-in-biofuel-production-at-schwechat-refinery" TargetMode="External"/><Relationship Id="rId59" Type="http://schemas.openxmlformats.org/officeDocument/2006/relationships/hyperlink" Target="https://www.argusmedia.com/en/news/2276912-brasil-biofuels-to-produce-hvo-for-vibra" TargetMode="External"/><Relationship Id="rId20" Type="http://schemas.openxmlformats.org/officeDocument/2006/relationships/hyperlink" Target="https://www.redrockbio.com/" TargetMode="External"/><Relationship Id="rId41" Type="http://schemas.openxmlformats.org/officeDocument/2006/relationships/hyperlink" Target="https://www.bp.com/de_de/germany/home/presse/pressemeldungen/erste-industrielle-produktionsstaette-fuer-biokerosin-in-deutschland.html" TargetMode="External"/><Relationship Id="rId54" Type="http://schemas.openxmlformats.org/officeDocument/2006/relationships/hyperlink" Target="https://www.total.com/expertise-energies/projets/bioenergies/grandpuits-biofuels-bioplastics" TargetMode="External"/><Relationship Id="rId62" Type="http://schemas.openxmlformats.org/officeDocument/2006/relationships/hyperlink" Target="https://www.spglobal.com/commodity-insights/en/market-insights/latest-news/agriculture/033121-spotlight-china-reinforces-position-in-hvo-market-with-launch-of-new-400000-mtyear-plant" TargetMode="External"/><Relationship Id="rId1" Type="http://schemas.openxmlformats.org/officeDocument/2006/relationships/hyperlink" Target="https://s23.q4cdn.com/587626645/files/doc_presentations/2021/03/Investor-Presentation_March-2021.pdf" TargetMode="External"/><Relationship Id="rId6" Type="http://schemas.openxmlformats.org/officeDocument/2006/relationships/hyperlink" Target="https://ryzerenewables.com/facilities.html" TargetMode="External"/><Relationship Id="rId15" Type="http://schemas.openxmlformats.org/officeDocument/2006/relationships/hyperlink" Target="https://www.argusmedia.com/en/news/2300801-pbf-boosting-throughputs-in-2022-update" TargetMode="External"/><Relationship Id="rId23" Type="http://schemas.openxmlformats.org/officeDocument/2006/relationships/hyperlink" Target="https://www.loves.com/en/news/2021/april/renewable-diesel-production-expanding-thanks-to-loves-and-cargill-joint-venture" TargetMode="External"/><Relationship Id="rId28" Type="http://schemas.openxmlformats.org/officeDocument/2006/relationships/hyperlink" Target="https://d1io3yog0oux5.cloudfront.net/_d86d6aee12d9632f69d867219e18b863/regi/db/705/6088/pdf/2020+Analyst+and+Investor+Day+Final+Presentation.pdf" TargetMode="External"/><Relationship Id="rId36" Type="http://schemas.openxmlformats.org/officeDocument/2006/relationships/hyperlink" Target="http://www.covenantenergy.ca/" TargetMode="External"/><Relationship Id="rId49" Type="http://schemas.openxmlformats.org/officeDocument/2006/relationships/hyperlink" Target="https://www.repsol.com/en/press-room/press-releases/2020/repsol-produces-airplane-biofuel-for-the-first-time-in-spain/index.cshtml" TargetMode="External"/><Relationship Id="rId57" Type="http://schemas.openxmlformats.org/officeDocument/2006/relationships/hyperlink" Target="https://www.argusmedia.com/en/news/2276992-turkeys-tupras-to-produce-saf-correction" TargetMode="External"/><Relationship Id="rId10" Type="http://schemas.openxmlformats.org/officeDocument/2006/relationships/hyperlink" Target="https://d18rn0p25nwr6d.cloudfront.net/CIK-0001534701/7a481cb8-4fb2-49ef-ac79-89badd419c81.pdf" TargetMode="External"/><Relationship Id="rId31" Type="http://schemas.openxmlformats.org/officeDocument/2006/relationships/hyperlink" Target="https://www.eni.com/en-IT/operations/biorefineries.html" TargetMode="External"/><Relationship Id="rId44" Type="http://schemas.openxmlformats.org/officeDocument/2006/relationships/hyperlink" Target="https://www.indabarenewablefuels.com/project-overview" TargetMode="External"/><Relationship Id="rId52" Type="http://schemas.openxmlformats.org/officeDocument/2006/relationships/hyperlink" Target="https://blog.topsoe.com/tidewater-chooses-topsoes-hydroflex-and-h2bridge-technologies-for-renewable-diesel-production" TargetMode="External"/><Relationship Id="rId60" Type="http://schemas.openxmlformats.org/officeDocument/2006/relationships/hyperlink" Target="https://www.msn.com/en-xl/news/other/hong-kong-and-china-gas-to-produce-biofuel-for-jet-planes-as-cathay-global-airlines-aim-to-reduce-carbon-footprint/ar-AAP3Qhk" TargetMode="External"/><Relationship Id="rId4" Type="http://schemas.openxmlformats.org/officeDocument/2006/relationships/hyperlink" Target="https://www.marathonpetroleum.com/content/documents/Investors/Annual_Report/2020_MPC_Annual_Report_and_10K.pdf" TargetMode="External"/><Relationship Id="rId9" Type="http://schemas.openxmlformats.org/officeDocument/2006/relationships/hyperlink" Target="https://nextrenewabl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C8312-8A79-43EE-8317-CBF939C31758}">
  <dimension ref="A3:D8"/>
  <sheetViews>
    <sheetView workbookViewId="0">
      <selection activeCell="D8" sqref="D8"/>
    </sheetView>
  </sheetViews>
  <sheetFormatPr defaultRowHeight="14.6" x14ac:dyDescent="0.4"/>
  <cols>
    <col min="1" max="1" width="12.921875" bestFit="1" customWidth="1"/>
    <col min="2" max="2" width="16.3828125" bestFit="1" customWidth="1"/>
    <col min="3" max="3" width="34.53515625" bestFit="1" customWidth="1"/>
    <col min="4" max="4" width="18.765625" bestFit="1" customWidth="1"/>
  </cols>
  <sheetData>
    <row r="3" spans="1:4" x14ac:dyDescent="0.4">
      <c r="A3" s="44" t="s">
        <v>268</v>
      </c>
      <c r="B3" t="s">
        <v>273</v>
      </c>
      <c r="C3" t="s">
        <v>272</v>
      </c>
      <c r="D3" t="s">
        <v>271</v>
      </c>
    </row>
    <row r="4" spans="1:4" x14ac:dyDescent="0.4">
      <c r="A4" s="45" t="s">
        <v>130</v>
      </c>
      <c r="B4" s="46">
        <v>10</v>
      </c>
      <c r="C4" s="47">
        <v>813.11999999999989</v>
      </c>
      <c r="D4" s="46">
        <v>3035000</v>
      </c>
    </row>
    <row r="5" spans="1:4" x14ac:dyDescent="0.4">
      <c r="A5" s="45" t="s">
        <v>128</v>
      </c>
      <c r="B5" s="46">
        <v>25</v>
      </c>
      <c r="C5" s="47">
        <v>2049.5023679999999</v>
      </c>
      <c r="D5" s="46">
        <v>8026000</v>
      </c>
    </row>
    <row r="6" spans="1:4" x14ac:dyDescent="0.4">
      <c r="A6" s="45" t="s">
        <v>165</v>
      </c>
      <c r="B6" s="46">
        <v>2</v>
      </c>
      <c r="C6" s="47">
        <v>436</v>
      </c>
      <c r="D6" s="46">
        <v>1403150</v>
      </c>
    </row>
    <row r="7" spans="1:4" x14ac:dyDescent="0.4">
      <c r="A7" s="45" t="s">
        <v>153</v>
      </c>
      <c r="B7" s="46">
        <v>42</v>
      </c>
      <c r="C7" s="47">
        <v>10315.621999999999</v>
      </c>
      <c r="D7" s="46">
        <v>27292653</v>
      </c>
    </row>
    <row r="8" spans="1:4" x14ac:dyDescent="0.4">
      <c r="A8" s="45" t="s">
        <v>269</v>
      </c>
      <c r="B8" s="46">
        <v>79</v>
      </c>
      <c r="C8" s="46">
        <v>13614.244368</v>
      </c>
      <c r="D8" s="46">
        <v>39756803</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65C9-C3CD-4D62-98A3-D42E8472F9B4}">
  <dimension ref="A1"/>
  <sheetViews>
    <sheetView tabSelected="1" topLeftCell="A16" workbookViewId="0">
      <selection activeCell="I101" sqref="I101"/>
    </sheetView>
  </sheetViews>
  <sheetFormatPr defaultRowHeight="14.6" x14ac:dyDescent="0.4"/>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B5EE4-3CA0-4879-AD19-53476E110365}">
  <sheetPr filterMode="1"/>
  <dimension ref="A1:N80"/>
  <sheetViews>
    <sheetView zoomScaleNormal="100" workbookViewId="0">
      <pane ySplit="1" topLeftCell="A72" activePane="bottomLeft" state="frozen"/>
      <selection pane="bottomLeft" activeCell="D6" sqref="D6"/>
    </sheetView>
  </sheetViews>
  <sheetFormatPr defaultColWidth="8.69140625" defaultRowHeight="12" x14ac:dyDescent="0.4"/>
  <cols>
    <col min="1" max="1" width="14.69140625" style="1" customWidth="1"/>
    <col min="2" max="2" width="14.69140625" style="2" customWidth="1"/>
    <col min="3" max="3" width="9.3828125" style="2" customWidth="1"/>
    <col min="4" max="4" width="11.84375" style="2" customWidth="1"/>
    <col min="5" max="5" width="9.61328125" style="2" customWidth="1"/>
    <col min="6" max="6" width="9.69140625" style="2" customWidth="1"/>
    <col min="7" max="7" width="6.765625" style="7" customWidth="1"/>
    <col min="8" max="8" width="8.23046875" style="7" customWidth="1"/>
    <col min="9" max="9" width="10.3828125" style="2" customWidth="1"/>
    <col min="10" max="10" width="8.4609375" style="2" customWidth="1"/>
    <col min="11" max="11" width="10.07421875" style="2" customWidth="1"/>
    <col min="12" max="12" width="33.3828125" style="1" customWidth="1"/>
    <col min="13" max="16384" width="8.69140625" style="1"/>
  </cols>
  <sheetData>
    <row r="1" spans="1:12" ht="48" x14ac:dyDescent="0.4">
      <c r="A1" s="26" t="s">
        <v>81</v>
      </c>
      <c r="B1" s="27" t="s">
        <v>257</v>
      </c>
      <c r="C1" s="27" t="s">
        <v>0</v>
      </c>
      <c r="D1" s="27" t="s">
        <v>20</v>
      </c>
      <c r="E1" s="27" t="s">
        <v>6</v>
      </c>
      <c r="F1" s="27" t="s">
        <v>3</v>
      </c>
      <c r="G1" s="31" t="s">
        <v>96</v>
      </c>
      <c r="H1" s="31" t="s">
        <v>154</v>
      </c>
      <c r="I1" s="27" t="s">
        <v>9</v>
      </c>
      <c r="J1" s="27" t="s">
        <v>167</v>
      </c>
      <c r="K1" s="27" t="s">
        <v>1</v>
      </c>
      <c r="L1" s="26" t="s">
        <v>97</v>
      </c>
    </row>
    <row r="2" spans="1:12" ht="170.15" hidden="1" customHeight="1" x14ac:dyDescent="0.4">
      <c r="A2" s="9" t="s">
        <v>52</v>
      </c>
      <c r="B2" s="22" t="s">
        <v>153</v>
      </c>
      <c r="C2" s="28" t="s">
        <v>4</v>
      </c>
      <c r="D2" s="28" t="s">
        <v>53</v>
      </c>
      <c r="E2" s="28" t="s">
        <v>7</v>
      </c>
      <c r="F2" s="28" t="s">
        <v>77</v>
      </c>
      <c r="G2" s="33">
        <v>45</v>
      </c>
      <c r="H2" s="38">
        <v>144792</v>
      </c>
      <c r="I2" s="28" t="s">
        <v>155</v>
      </c>
      <c r="J2" s="28"/>
      <c r="K2" s="28"/>
      <c r="L2" s="29" t="s">
        <v>54</v>
      </c>
    </row>
    <row r="3" spans="1:12" ht="170.15" hidden="1" customHeight="1" x14ac:dyDescent="0.4">
      <c r="A3" s="9" t="s">
        <v>10</v>
      </c>
      <c r="B3" s="22" t="s">
        <v>153</v>
      </c>
      <c r="C3" s="16" t="s">
        <v>21</v>
      </c>
      <c r="D3" s="16" t="s">
        <v>223</v>
      </c>
      <c r="E3" s="16" t="s">
        <v>5</v>
      </c>
      <c r="F3" s="16">
        <v>2018</v>
      </c>
      <c r="G3" s="19">
        <v>42</v>
      </c>
      <c r="H3" s="20">
        <v>135139</v>
      </c>
      <c r="I3" s="16" t="s">
        <v>11</v>
      </c>
      <c r="J3" s="16"/>
      <c r="K3" s="16" t="s">
        <v>98</v>
      </c>
      <c r="L3" s="15" t="s">
        <v>99</v>
      </c>
    </row>
    <row r="4" spans="1:12" ht="170.15" customHeight="1" x14ac:dyDescent="0.4">
      <c r="A4" s="8" t="s">
        <v>10</v>
      </c>
      <c r="B4" s="16" t="s">
        <v>128</v>
      </c>
      <c r="C4" s="16" t="s">
        <v>21</v>
      </c>
      <c r="D4" s="16" t="s">
        <v>156</v>
      </c>
      <c r="E4" s="16" t="s">
        <v>5</v>
      </c>
      <c r="F4" s="16">
        <v>2022</v>
      </c>
      <c r="G4" s="19"/>
      <c r="H4" s="19"/>
      <c r="I4" s="16"/>
      <c r="J4" s="23">
        <v>500</v>
      </c>
      <c r="K4" s="16" t="s">
        <v>157</v>
      </c>
      <c r="L4" s="15"/>
    </row>
    <row r="5" spans="1:12" ht="170.15" hidden="1" customHeight="1" x14ac:dyDescent="0.4">
      <c r="A5" s="8" t="s">
        <v>261</v>
      </c>
      <c r="B5" s="39" t="s">
        <v>165</v>
      </c>
      <c r="C5" s="39" t="s">
        <v>4</v>
      </c>
      <c r="D5" s="39" t="s">
        <v>262</v>
      </c>
      <c r="E5" s="39" t="s">
        <v>7</v>
      </c>
      <c r="F5" s="39">
        <v>2025</v>
      </c>
      <c r="G5" s="40">
        <v>132</v>
      </c>
      <c r="H5" s="42">
        <v>425000</v>
      </c>
      <c r="I5" s="39" t="s">
        <v>265</v>
      </c>
      <c r="J5" s="39"/>
      <c r="K5" s="39" t="s">
        <v>263</v>
      </c>
      <c r="L5" s="5" t="s">
        <v>264</v>
      </c>
    </row>
    <row r="6" spans="1:12" ht="81" hidden="1" customHeight="1" x14ac:dyDescent="0.4">
      <c r="A6" s="8" t="s">
        <v>161</v>
      </c>
      <c r="B6" s="16" t="s">
        <v>153</v>
      </c>
      <c r="C6" s="16" t="s">
        <v>164</v>
      </c>
      <c r="D6" s="16" t="s">
        <v>162</v>
      </c>
      <c r="E6" s="16" t="s">
        <v>7</v>
      </c>
      <c r="F6" s="16">
        <v>2022</v>
      </c>
      <c r="G6" s="19">
        <f>H6*264/1000000</f>
        <v>211.2</v>
      </c>
      <c r="H6" s="20">
        <v>800000</v>
      </c>
      <c r="I6" s="16" t="s">
        <v>11</v>
      </c>
      <c r="J6" s="16"/>
      <c r="K6" s="16"/>
      <c r="L6" s="15" t="s">
        <v>163</v>
      </c>
    </row>
    <row r="7" spans="1:12" ht="48" hidden="1" x14ac:dyDescent="0.4">
      <c r="A7" s="9" t="s">
        <v>89</v>
      </c>
      <c r="B7" s="22" t="s">
        <v>153</v>
      </c>
      <c r="C7" s="16" t="s">
        <v>4</v>
      </c>
      <c r="D7" s="16" t="s">
        <v>90</v>
      </c>
      <c r="E7" s="16" t="s">
        <v>7</v>
      </c>
      <c r="F7" s="16">
        <v>2022</v>
      </c>
      <c r="G7" s="19">
        <v>153</v>
      </c>
      <c r="H7" s="20">
        <v>500000</v>
      </c>
      <c r="I7" s="16"/>
      <c r="J7" s="16"/>
      <c r="K7" s="16"/>
      <c r="L7" s="15" t="s">
        <v>100</v>
      </c>
    </row>
    <row r="8" spans="1:12" x14ac:dyDescent="0.4">
      <c r="A8" s="4" t="s">
        <v>127</v>
      </c>
      <c r="B8" s="12" t="s">
        <v>128</v>
      </c>
      <c r="C8" s="12" t="s">
        <v>21</v>
      </c>
      <c r="D8" s="12" t="s">
        <v>129</v>
      </c>
      <c r="E8" s="24" t="s">
        <v>5</v>
      </c>
      <c r="F8" s="12">
        <v>2011</v>
      </c>
      <c r="G8" s="13">
        <v>47.52</v>
      </c>
      <c r="H8" s="13">
        <v>180000</v>
      </c>
      <c r="I8" s="12" t="s">
        <v>11</v>
      </c>
      <c r="J8" s="12"/>
      <c r="K8" s="12"/>
      <c r="L8" s="14"/>
    </row>
    <row r="9" spans="1:12" ht="24" hidden="1" x14ac:dyDescent="0.4">
      <c r="A9" s="9" t="s">
        <v>29</v>
      </c>
      <c r="B9" s="22" t="s">
        <v>153</v>
      </c>
      <c r="C9" s="16" t="s">
        <v>21</v>
      </c>
      <c r="D9" s="16" t="s">
        <v>30</v>
      </c>
      <c r="E9" s="21" t="s">
        <v>2</v>
      </c>
      <c r="F9" s="16">
        <v>2021</v>
      </c>
      <c r="G9" s="17">
        <v>270</v>
      </c>
      <c r="H9" s="17">
        <v>869000</v>
      </c>
      <c r="I9" s="16" t="s">
        <v>11</v>
      </c>
      <c r="J9" s="16"/>
      <c r="K9" s="16"/>
      <c r="L9" s="15" t="s">
        <v>101</v>
      </c>
    </row>
    <row r="10" spans="1:12" ht="24" hidden="1" x14ac:dyDescent="0.4">
      <c r="A10" s="8" t="s">
        <v>160</v>
      </c>
      <c r="B10" s="16" t="s">
        <v>153</v>
      </c>
      <c r="C10" s="16" t="s">
        <v>4</v>
      </c>
      <c r="D10" s="16" t="s">
        <v>158</v>
      </c>
      <c r="E10" s="16" t="s">
        <v>7</v>
      </c>
      <c r="F10" s="16">
        <v>2023</v>
      </c>
      <c r="G10" s="19">
        <f>H10*264/100000</f>
        <v>924</v>
      </c>
      <c r="H10" s="20">
        <v>350000</v>
      </c>
      <c r="I10" s="16" t="s">
        <v>159</v>
      </c>
      <c r="J10" s="16"/>
      <c r="K10" s="16"/>
      <c r="L10" s="15"/>
    </row>
    <row r="11" spans="1:12" ht="96" hidden="1" x14ac:dyDescent="0.4">
      <c r="A11" s="9" t="s">
        <v>44</v>
      </c>
      <c r="B11" s="22" t="s">
        <v>153</v>
      </c>
      <c r="C11" s="16" t="s">
        <v>21</v>
      </c>
      <c r="D11" s="16" t="s">
        <v>45</v>
      </c>
      <c r="E11" s="21" t="s">
        <v>2</v>
      </c>
      <c r="F11" s="16">
        <v>2021</v>
      </c>
      <c r="G11" s="34">
        <v>100</v>
      </c>
      <c r="H11" s="36">
        <v>322000</v>
      </c>
      <c r="I11" s="16" t="s">
        <v>11</v>
      </c>
      <c r="J11" s="23">
        <v>110</v>
      </c>
      <c r="K11" s="16"/>
      <c r="L11" s="15" t="s">
        <v>102</v>
      </c>
    </row>
    <row r="12" spans="1:12" ht="36" hidden="1" x14ac:dyDescent="0.4">
      <c r="A12" s="9" t="s">
        <v>12</v>
      </c>
      <c r="B12" s="22" t="s">
        <v>153</v>
      </c>
      <c r="C12" s="16" t="s">
        <v>22</v>
      </c>
      <c r="D12" s="16" t="s">
        <v>24</v>
      </c>
      <c r="E12" s="21" t="s">
        <v>7</v>
      </c>
      <c r="F12" s="16">
        <v>2023</v>
      </c>
      <c r="G12" s="19">
        <v>470</v>
      </c>
      <c r="H12" s="20">
        <v>1500000</v>
      </c>
      <c r="I12" s="16" t="s">
        <v>11</v>
      </c>
      <c r="J12" s="23">
        <v>725</v>
      </c>
      <c r="K12" s="16"/>
      <c r="L12" s="15" t="s">
        <v>43</v>
      </c>
    </row>
    <row r="13" spans="1:12" ht="168" hidden="1" x14ac:dyDescent="0.4">
      <c r="A13" s="9" t="s">
        <v>12</v>
      </c>
      <c r="B13" s="22" t="s">
        <v>153</v>
      </c>
      <c r="C13" s="16" t="s">
        <v>22</v>
      </c>
      <c r="D13" s="16" t="s">
        <v>23</v>
      </c>
      <c r="E13" s="21" t="s">
        <v>5</v>
      </c>
      <c r="F13" s="16">
        <v>2021</v>
      </c>
      <c r="G13" s="19">
        <v>290</v>
      </c>
      <c r="H13" s="20">
        <v>933000</v>
      </c>
      <c r="I13" s="16" t="s">
        <v>11</v>
      </c>
      <c r="J13" s="23">
        <v>550</v>
      </c>
      <c r="K13" s="16"/>
      <c r="L13" s="15" t="s">
        <v>88</v>
      </c>
    </row>
    <row r="14" spans="1:12" ht="168" hidden="1" x14ac:dyDescent="0.4">
      <c r="A14" s="9" t="s">
        <v>12</v>
      </c>
      <c r="B14" s="22" t="s">
        <v>153</v>
      </c>
      <c r="C14" s="16" t="s">
        <v>22</v>
      </c>
      <c r="D14" s="16" t="s">
        <v>23</v>
      </c>
      <c r="E14" s="21" t="s">
        <v>2</v>
      </c>
      <c r="F14" s="16">
        <v>2021</v>
      </c>
      <c r="G14" s="19">
        <v>400</v>
      </c>
      <c r="H14" s="20">
        <v>1287000</v>
      </c>
      <c r="I14" s="16" t="s">
        <v>11</v>
      </c>
      <c r="J14" s="23">
        <v>550</v>
      </c>
      <c r="K14" s="16"/>
      <c r="L14" s="15" t="s">
        <v>88</v>
      </c>
    </row>
    <row r="15" spans="1:12" ht="36" hidden="1" x14ac:dyDescent="0.4">
      <c r="A15" s="8" t="s">
        <v>266</v>
      </c>
      <c r="B15" s="16" t="s">
        <v>165</v>
      </c>
      <c r="C15" s="16" t="s">
        <v>4</v>
      </c>
      <c r="D15" s="16" t="s">
        <v>166</v>
      </c>
      <c r="E15" s="16" t="s">
        <v>7</v>
      </c>
      <c r="F15" s="16">
        <v>2023</v>
      </c>
      <c r="G15" s="19">
        <v>304</v>
      </c>
      <c r="H15" s="20">
        <v>978150</v>
      </c>
      <c r="I15" s="16" t="s">
        <v>267</v>
      </c>
      <c r="J15" s="23">
        <v>800</v>
      </c>
      <c r="K15" s="16"/>
      <c r="L15" s="15" t="s">
        <v>168</v>
      </c>
    </row>
    <row r="16" spans="1:12" ht="24" hidden="1" x14ac:dyDescent="0.4">
      <c r="A16" s="30" t="s">
        <v>260</v>
      </c>
      <c r="B16" s="12" t="s">
        <v>130</v>
      </c>
      <c r="C16" s="12" t="s">
        <v>4</v>
      </c>
      <c r="D16" s="12" t="s">
        <v>169</v>
      </c>
      <c r="E16" s="24" t="s">
        <v>5</v>
      </c>
      <c r="F16" s="12">
        <v>2018</v>
      </c>
      <c r="G16" s="13">
        <v>26.4</v>
      </c>
      <c r="H16" s="13">
        <v>55000</v>
      </c>
      <c r="I16" s="12" t="s">
        <v>132</v>
      </c>
      <c r="J16" s="12"/>
      <c r="K16" s="12"/>
      <c r="L16" s="14"/>
    </row>
    <row r="17" spans="1:12" ht="48" hidden="1" x14ac:dyDescent="0.4">
      <c r="A17" s="9" t="s">
        <v>14</v>
      </c>
      <c r="B17" s="22" t="s">
        <v>153</v>
      </c>
      <c r="C17" s="16" t="s">
        <v>4</v>
      </c>
      <c r="D17" s="16" t="s">
        <v>13</v>
      </c>
      <c r="E17" s="16" t="s">
        <v>7</v>
      </c>
      <c r="F17" s="16" t="s">
        <v>77</v>
      </c>
      <c r="G17" s="19">
        <v>110</v>
      </c>
      <c r="H17" s="20">
        <v>353936</v>
      </c>
      <c r="I17" s="16" t="s">
        <v>11</v>
      </c>
      <c r="J17" s="23">
        <v>315</v>
      </c>
      <c r="K17" s="16"/>
      <c r="L17" s="15" t="s">
        <v>78</v>
      </c>
    </row>
    <row r="18" spans="1:12" x14ac:dyDescent="0.4">
      <c r="A18" s="9" t="s">
        <v>133</v>
      </c>
      <c r="B18" s="22" t="s">
        <v>128</v>
      </c>
      <c r="C18" s="16" t="s">
        <v>21</v>
      </c>
      <c r="D18" s="16" t="s">
        <v>170</v>
      </c>
      <c r="E18" s="16" t="s">
        <v>5</v>
      </c>
      <c r="F18" s="16">
        <v>2019</v>
      </c>
      <c r="G18" s="19">
        <f>H18*264/1000000</f>
        <v>198</v>
      </c>
      <c r="H18" s="20">
        <v>750000</v>
      </c>
      <c r="I18" s="16" t="s">
        <v>11</v>
      </c>
      <c r="J18" s="23"/>
      <c r="K18" s="16"/>
      <c r="L18" s="15"/>
    </row>
    <row r="19" spans="1:12" ht="96" x14ac:dyDescent="0.4">
      <c r="A19" s="6" t="s">
        <v>133</v>
      </c>
      <c r="B19" s="12" t="s">
        <v>128</v>
      </c>
      <c r="C19" s="12" t="s">
        <v>21</v>
      </c>
      <c r="D19" s="12" t="s">
        <v>134</v>
      </c>
      <c r="E19" s="12" t="s">
        <v>135</v>
      </c>
      <c r="F19" s="12">
        <v>2014</v>
      </c>
      <c r="G19" s="13">
        <v>95.04</v>
      </c>
      <c r="H19" s="13">
        <v>360000</v>
      </c>
      <c r="I19" s="12" t="s">
        <v>136</v>
      </c>
      <c r="J19" s="12"/>
      <c r="K19" s="12"/>
      <c r="L19" s="14" t="s">
        <v>137</v>
      </c>
    </row>
    <row r="20" spans="1:12" ht="24" x14ac:dyDescent="0.4">
      <c r="A20" s="11" t="s">
        <v>133</v>
      </c>
      <c r="B20" s="12" t="s">
        <v>128</v>
      </c>
      <c r="C20" s="12" t="s">
        <v>21</v>
      </c>
      <c r="D20" s="12" t="s">
        <v>224</v>
      </c>
      <c r="E20" s="12" t="s">
        <v>5</v>
      </c>
      <c r="F20" s="12">
        <v>2021</v>
      </c>
      <c r="G20" s="13"/>
      <c r="H20" s="13"/>
      <c r="I20" s="12" t="s">
        <v>171</v>
      </c>
      <c r="J20" s="12"/>
      <c r="K20" s="12"/>
      <c r="L20" s="14"/>
    </row>
    <row r="21" spans="1:12" ht="36" hidden="1" x14ac:dyDescent="0.4">
      <c r="A21" s="6" t="s">
        <v>172</v>
      </c>
      <c r="B21" s="12" t="s">
        <v>153</v>
      </c>
      <c r="C21" s="12" t="s">
        <v>21</v>
      </c>
      <c r="D21" s="12" t="s">
        <v>173</v>
      </c>
      <c r="E21" s="12" t="s">
        <v>7</v>
      </c>
      <c r="F21" s="12">
        <v>2026</v>
      </c>
      <c r="G21" s="13">
        <v>264</v>
      </c>
      <c r="H21" s="13">
        <v>850000</v>
      </c>
      <c r="I21" s="12" t="s">
        <v>174</v>
      </c>
      <c r="J21" s="12" t="s">
        <v>175</v>
      </c>
      <c r="K21" s="12"/>
      <c r="L21" s="14"/>
    </row>
    <row r="22" spans="1:12" ht="36" x14ac:dyDescent="0.4">
      <c r="A22" s="6" t="s">
        <v>176</v>
      </c>
      <c r="B22" s="12" t="s">
        <v>128</v>
      </c>
      <c r="C22" s="12"/>
      <c r="D22" s="12" t="s">
        <v>178</v>
      </c>
      <c r="E22" s="12" t="s">
        <v>7</v>
      </c>
      <c r="F22" s="12">
        <v>2022</v>
      </c>
      <c r="G22" s="13">
        <f>H22*264/1000000</f>
        <v>52.8</v>
      </c>
      <c r="H22" s="13">
        <v>200000</v>
      </c>
      <c r="I22" s="12" t="s">
        <v>177</v>
      </c>
      <c r="J22" s="12" t="s">
        <v>228</v>
      </c>
      <c r="K22" s="12"/>
      <c r="L22" s="14" t="s">
        <v>179</v>
      </c>
    </row>
    <row r="23" spans="1:12" ht="36" hidden="1" x14ac:dyDescent="0.4">
      <c r="A23" s="5" t="s">
        <v>56</v>
      </c>
      <c r="B23" s="22" t="s">
        <v>153</v>
      </c>
      <c r="C23" s="16" t="s">
        <v>21</v>
      </c>
      <c r="D23" s="16" t="s">
        <v>32</v>
      </c>
      <c r="E23" s="21" t="s">
        <v>7</v>
      </c>
      <c r="F23" s="16" t="s">
        <v>77</v>
      </c>
      <c r="G23" s="20">
        <v>50</v>
      </c>
      <c r="H23" s="20">
        <v>160880</v>
      </c>
      <c r="I23" s="16" t="s">
        <v>11</v>
      </c>
      <c r="J23" s="23">
        <v>150</v>
      </c>
      <c r="K23" s="16" t="s">
        <v>33</v>
      </c>
      <c r="L23" s="15" t="s">
        <v>55</v>
      </c>
    </row>
    <row r="24" spans="1:12" ht="144" hidden="1" x14ac:dyDescent="0.4">
      <c r="A24" s="9" t="s">
        <v>103</v>
      </c>
      <c r="B24" s="22" t="s">
        <v>153</v>
      </c>
      <c r="C24" s="16" t="s">
        <v>4</v>
      </c>
      <c r="D24" s="16" t="s">
        <v>35</v>
      </c>
      <c r="E24" s="21" t="s">
        <v>7</v>
      </c>
      <c r="F24" s="16">
        <v>2022</v>
      </c>
      <c r="G24" s="19"/>
      <c r="H24" s="19"/>
      <c r="I24" s="16" t="s">
        <v>27</v>
      </c>
      <c r="J24" s="16"/>
      <c r="K24" s="16" t="s">
        <v>104</v>
      </c>
      <c r="L24" s="15" t="s">
        <v>125</v>
      </c>
    </row>
    <row r="25" spans="1:12" ht="94.3" customHeight="1" x14ac:dyDescent="0.4">
      <c r="A25" s="10" t="s">
        <v>180</v>
      </c>
      <c r="B25" s="22" t="s">
        <v>128</v>
      </c>
      <c r="C25" s="16" t="s">
        <v>4</v>
      </c>
      <c r="D25" s="16" t="s">
        <v>181</v>
      </c>
      <c r="E25" s="21" t="s">
        <v>7</v>
      </c>
      <c r="F25" s="16">
        <v>2025</v>
      </c>
      <c r="G25" s="19"/>
      <c r="H25" s="19"/>
      <c r="I25" s="16" t="s">
        <v>183</v>
      </c>
      <c r="J25" s="16"/>
      <c r="K25" s="16"/>
      <c r="L25" s="15" t="s">
        <v>182</v>
      </c>
    </row>
    <row r="26" spans="1:12" ht="24" hidden="1" x14ac:dyDescent="0.4">
      <c r="A26" s="9" t="s">
        <v>91</v>
      </c>
      <c r="B26" s="22" t="s">
        <v>153</v>
      </c>
      <c r="C26" s="16" t="s">
        <v>4</v>
      </c>
      <c r="D26" s="16" t="s">
        <v>57</v>
      </c>
      <c r="E26" s="21" t="s">
        <v>7</v>
      </c>
      <c r="F26" s="16"/>
      <c r="G26" s="19">
        <v>336</v>
      </c>
      <c r="H26" s="20">
        <v>1080000</v>
      </c>
      <c r="I26" s="16"/>
      <c r="J26" s="23">
        <v>500</v>
      </c>
      <c r="K26" s="16"/>
      <c r="L26" s="15"/>
    </row>
    <row r="27" spans="1:12" ht="156" hidden="1" x14ac:dyDescent="0.4">
      <c r="A27" s="9" t="s">
        <v>59</v>
      </c>
      <c r="B27" s="22" t="s">
        <v>153</v>
      </c>
      <c r="C27" s="16" t="s">
        <v>4</v>
      </c>
      <c r="D27" s="16" t="s">
        <v>57</v>
      </c>
      <c r="E27" s="21" t="s">
        <v>7</v>
      </c>
      <c r="F27" s="16">
        <v>2024</v>
      </c>
      <c r="G27" s="19">
        <v>900</v>
      </c>
      <c r="H27" s="20">
        <v>2895000</v>
      </c>
      <c r="I27" s="16" t="s">
        <v>11</v>
      </c>
      <c r="J27" s="16" t="s">
        <v>58</v>
      </c>
      <c r="K27" s="16" t="s">
        <v>105</v>
      </c>
      <c r="L27" s="15" t="s">
        <v>106</v>
      </c>
    </row>
    <row r="28" spans="1:12" ht="72" hidden="1" x14ac:dyDescent="0.4">
      <c r="A28" s="10" t="s">
        <v>250</v>
      </c>
      <c r="B28" s="22" t="s">
        <v>130</v>
      </c>
      <c r="C28" s="28" t="s">
        <v>4</v>
      </c>
      <c r="D28" s="28" t="s">
        <v>251</v>
      </c>
      <c r="E28" s="28" t="s">
        <v>5</v>
      </c>
      <c r="F28" s="28">
        <v>2020</v>
      </c>
      <c r="G28" s="33">
        <f>H28*264/1000000</f>
        <v>10.56</v>
      </c>
      <c r="H28" s="38">
        <v>40000</v>
      </c>
      <c r="I28" s="28" t="s">
        <v>252</v>
      </c>
      <c r="J28" s="28"/>
      <c r="K28" s="28"/>
      <c r="L28" s="29"/>
    </row>
    <row r="29" spans="1:12" ht="24" hidden="1" x14ac:dyDescent="0.4">
      <c r="A29" s="9" t="s">
        <v>84</v>
      </c>
      <c r="B29" s="22" t="s">
        <v>153</v>
      </c>
      <c r="C29" s="16" t="s">
        <v>4</v>
      </c>
      <c r="D29" s="16" t="s">
        <v>85</v>
      </c>
      <c r="E29" s="21" t="s">
        <v>7</v>
      </c>
      <c r="F29" s="16">
        <v>2023</v>
      </c>
      <c r="G29" s="19">
        <v>80</v>
      </c>
      <c r="H29" s="20">
        <v>257408</v>
      </c>
      <c r="I29" s="16" t="s">
        <v>86</v>
      </c>
      <c r="J29" s="16"/>
      <c r="K29" s="16" t="s">
        <v>107</v>
      </c>
      <c r="L29" s="15" t="s">
        <v>87</v>
      </c>
    </row>
    <row r="30" spans="1:12" ht="72" hidden="1" x14ac:dyDescent="0.4">
      <c r="A30" s="10" t="s">
        <v>247</v>
      </c>
      <c r="B30" s="22" t="s">
        <v>130</v>
      </c>
      <c r="C30" s="28" t="s">
        <v>4</v>
      </c>
      <c r="D30" s="28" t="s">
        <v>249</v>
      </c>
      <c r="E30" s="28" t="s">
        <v>5</v>
      </c>
      <c r="F30" s="28">
        <v>2019</v>
      </c>
      <c r="G30" s="33">
        <f>H30*264/1000000</f>
        <v>31.68</v>
      </c>
      <c r="H30" s="38">
        <v>120000</v>
      </c>
      <c r="I30" s="28" t="s">
        <v>252</v>
      </c>
      <c r="J30" s="28"/>
      <c r="K30" s="28"/>
      <c r="L30" s="29"/>
    </row>
    <row r="31" spans="1:12" ht="24" hidden="1" x14ac:dyDescent="0.4">
      <c r="A31" s="9" t="s">
        <v>25</v>
      </c>
      <c r="B31" s="22" t="s">
        <v>153</v>
      </c>
      <c r="C31" s="16" t="s">
        <v>21</v>
      </c>
      <c r="D31" s="16" t="s">
        <v>26</v>
      </c>
      <c r="E31" s="21" t="s">
        <v>7</v>
      </c>
      <c r="F31" s="16">
        <v>2022</v>
      </c>
      <c r="G31" s="19">
        <v>90</v>
      </c>
      <c r="H31" s="20">
        <v>289584</v>
      </c>
      <c r="I31" s="16" t="s">
        <v>11</v>
      </c>
      <c r="J31" s="16"/>
      <c r="K31" s="16"/>
      <c r="L31" s="15" t="s">
        <v>46</v>
      </c>
    </row>
    <row r="32" spans="1:12" ht="48" hidden="1" x14ac:dyDescent="0.4">
      <c r="A32" s="9" t="s">
        <v>25</v>
      </c>
      <c r="B32" s="22" t="s">
        <v>153</v>
      </c>
      <c r="C32" s="16" t="s">
        <v>21</v>
      </c>
      <c r="D32" s="16" t="s">
        <v>42</v>
      </c>
      <c r="E32" s="21" t="s">
        <v>7</v>
      </c>
      <c r="F32" s="16">
        <v>2022</v>
      </c>
      <c r="G32" s="19">
        <v>120</v>
      </c>
      <c r="H32" s="20">
        <v>386112</v>
      </c>
      <c r="I32" s="16" t="s">
        <v>11</v>
      </c>
      <c r="J32" s="16"/>
      <c r="K32" s="16"/>
      <c r="L32" s="15" t="s">
        <v>108</v>
      </c>
    </row>
    <row r="33" spans="1:14" ht="24" hidden="1" x14ac:dyDescent="0.4">
      <c r="A33" s="9" t="s">
        <v>184</v>
      </c>
      <c r="B33" s="22" t="s">
        <v>153</v>
      </c>
      <c r="C33" s="16" t="s">
        <v>21</v>
      </c>
      <c r="D33" s="16" t="s">
        <v>185</v>
      </c>
      <c r="E33" s="21" t="s">
        <v>7</v>
      </c>
      <c r="F33" s="16">
        <v>2024</v>
      </c>
      <c r="G33" s="19">
        <v>264</v>
      </c>
      <c r="H33" s="20">
        <v>850000</v>
      </c>
      <c r="I33" s="16" t="s">
        <v>11</v>
      </c>
      <c r="J33" s="16"/>
      <c r="K33" s="16"/>
      <c r="L33" s="15" t="s">
        <v>186</v>
      </c>
    </row>
    <row r="34" spans="1:14" ht="24" hidden="1" x14ac:dyDescent="0.4">
      <c r="A34" s="9" t="s">
        <v>187</v>
      </c>
      <c r="B34" s="22" t="s">
        <v>153</v>
      </c>
      <c r="C34" s="16" t="s">
        <v>4</v>
      </c>
      <c r="D34" s="16" t="s">
        <v>188</v>
      </c>
      <c r="E34" s="21" t="s">
        <v>7</v>
      </c>
      <c r="F34" s="16">
        <v>2024</v>
      </c>
      <c r="G34" s="19">
        <v>97</v>
      </c>
      <c r="H34" s="20">
        <v>312107</v>
      </c>
      <c r="I34" s="16" t="s">
        <v>11</v>
      </c>
      <c r="J34" s="16"/>
      <c r="K34" s="16" t="s">
        <v>189</v>
      </c>
      <c r="L34" s="15" t="s">
        <v>190</v>
      </c>
    </row>
    <row r="35" spans="1:14" ht="24" hidden="1" x14ac:dyDescent="0.4">
      <c r="A35" s="9" t="s">
        <v>187</v>
      </c>
      <c r="B35" s="22" t="s">
        <v>153</v>
      </c>
      <c r="C35" s="16" t="s">
        <v>4</v>
      </c>
      <c r="D35" s="16" t="s">
        <v>191</v>
      </c>
      <c r="E35" s="21" t="s">
        <v>7</v>
      </c>
      <c r="F35" s="16">
        <v>2024</v>
      </c>
      <c r="G35" s="19">
        <v>97</v>
      </c>
      <c r="H35" s="20">
        <v>312107</v>
      </c>
      <c r="I35" s="16" t="s">
        <v>11</v>
      </c>
      <c r="J35" s="16"/>
      <c r="K35" s="16" t="s">
        <v>189</v>
      </c>
      <c r="L35" s="15" t="s">
        <v>190</v>
      </c>
    </row>
    <row r="36" spans="1:14" ht="36" hidden="1" x14ac:dyDescent="0.4">
      <c r="A36" s="10" t="s">
        <v>72</v>
      </c>
      <c r="B36" s="22" t="s">
        <v>153</v>
      </c>
      <c r="C36" s="16" t="s">
        <v>4</v>
      </c>
      <c r="D36" s="16" t="s">
        <v>73</v>
      </c>
      <c r="E36" s="21" t="s">
        <v>2</v>
      </c>
      <c r="F36" s="16" t="s">
        <v>77</v>
      </c>
      <c r="G36" s="19">
        <v>40</v>
      </c>
      <c r="H36" s="20">
        <v>128704</v>
      </c>
      <c r="I36" s="16"/>
      <c r="J36" s="16"/>
      <c r="K36" s="16"/>
      <c r="L36" s="15" t="s">
        <v>74</v>
      </c>
    </row>
    <row r="37" spans="1:14" ht="60" hidden="1" x14ac:dyDescent="0.4">
      <c r="A37" s="5" t="s">
        <v>15</v>
      </c>
      <c r="B37" s="22" t="s">
        <v>153</v>
      </c>
      <c r="C37" s="16" t="s">
        <v>21</v>
      </c>
      <c r="D37" s="16" t="s">
        <v>35</v>
      </c>
      <c r="E37" s="21" t="s">
        <v>5</v>
      </c>
      <c r="F37" s="16">
        <v>2009</v>
      </c>
      <c r="G37" s="35">
        <v>0.42199999999999999</v>
      </c>
      <c r="H37" s="35">
        <v>135</v>
      </c>
      <c r="I37" s="16" t="s">
        <v>11</v>
      </c>
      <c r="J37" s="16"/>
      <c r="K37" s="16"/>
      <c r="L37" s="15" t="s">
        <v>47</v>
      </c>
    </row>
    <row r="38" spans="1:14" ht="36" hidden="1" x14ac:dyDescent="0.4">
      <c r="A38" s="9" t="s">
        <v>109</v>
      </c>
      <c r="B38" s="22" t="s">
        <v>153</v>
      </c>
      <c r="C38" s="16" t="s">
        <v>4</v>
      </c>
      <c r="D38" s="16" t="s">
        <v>92</v>
      </c>
      <c r="E38" s="21" t="s">
        <v>7</v>
      </c>
      <c r="F38" s="16"/>
      <c r="G38" s="17">
        <v>32</v>
      </c>
      <c r="H38" s="17">
        <v>102963</v>
      </c>
      <c r="I38" s="16" t="s">
        <v>93</v>
      </c>
      <c r="J38" s="16"/>
      <c r="K38" s="16"/>
      <c r="L38" s="15" t="s">
        <v>110</v>
      </c>
    </row>
    <row r="39" spans="1:14" ht="72" hidden="1" x14ac:dyDescent="0.4">
      <c r="A39" s="9" t="s">
        <v>16</v>
      </c>
      <c r="B39" s="22" t="s">
        <v>153</v>
      </c>
      <c r="C39" s="16" t="s">
        <v>21</v>
      </c>
      <c r="D39" s="16" t="s">
        <v>95</v>
      </c>
      <c r="E39" s="21" t="s">
        <v>5</v>
      </c>
      <c r="F39" s="16">
        <v>2020</v>
      </c>
      <c r="G39" s="19">
        <v>180</v>
      </c>
      <c r="H39" s="20">
        <v>579168</v>
      </c>
      <c r="I39" s="16" t="s">
        <v>61</v>
      </c>
      <c r="J39" s="16"/>
      <c r="K39" s="16"/>
      <c r="L39" s="15" t="s">
        <v>60</v>
      </c>
    </row>
    <row r="40" spans="1:14" ht="120" hidden="1" x14ac:dyDescent="0.4">
      <c r="A40" s="9" t="s">
        <v>192</v>
      </c>
      <c r="B40" s="22" t="s">
        <v>153</v>
      </c>
      <c r="C40" s="16" t="s">
        <v>21</v>
      </c>
      <c r="D40" s="16" t="s">
        <v>28</v>
      </c>
      <c r="E40" s="21" t="s">
        <v>7</v>
      </c>
      <c r="F40" s="16">
        <v>2023</v>
      </c>
      <c r="G40" s="19">
        <v>730</v>
      </c>
      <c r="H40" s="20">
        <v>2340000</v>
      </c>
      <c r="I40" s="16" t="s">
        <v>11</v>
      </c>
      <c r="J40" s="16" t="s">
        <v>193</v>
      </c>
      <c r="K40" s="16"/>
      <c r="L40" s="15" t="s">
        <v>76</v>
      </c>
    </row>
    <row r="41" spans="1:14" x14ac:dyDescent="0.4">
      <c r="A41" s="4" t="s">
        <v>138</v>
      </c>
      <c r="B41" s="12" t="s">
        <v>128</v>
      </c>
      <c r="C41" s="12" t="s">
        <v>21</v>
      </c>
      <c r="D41" s="12" t="s">
        <v>139</v>
      </c>
      <c r="E41" s="24" t="s">
        <v>5</v>
      </c>
      <c r="F41" s="12">
        <v>2007</v>
      </c>
      <c r="G41" s="13">
        <v>137.28</v>
      </c>
      <c r="H41" s="13">
        <v>520000</v>
      </c>
      <c r="I41" s="12" t="s">
        <v>11</v>
      </c>
      <c r="J41" s="12"/>
      <c r="K41" s="12"/>
      <c r="L41" s="14" t="s">
        <v>140</v>
      </c>
    </row>
    <row r="42" spans="1:14" ht="60" hidden="1" x14ac:dyDescent="0.4">
      <c r="A42" s="6" t="s">
        <v>138</v>
      </c>
      <c r="B42" s="12" t="s">
        <v>130</v>
      </c>
      <c r="C42" s="12" t="s">
        <v>21</v>
      </c>
      <c r="D42" s="12" t="s">
        <v>141</v>
      </c>
      <c r="E42" s="24" t="s">
        <v>5</v>
      </c>
      <c r="F42" s="12">
        <v>2010</v>
      </c>
      <c r="G42" s="13">
        <v>211.2</v>
      </c>
      <c r="H42" s="13">
        <v>800000</v>
      </c>
      <c r="I42" s="12" t="s">
        <v>11</v>
      </c>
      <c r="J42" s="12" t="s">
        <v>229</v>
      </c>
      <c r="K42" s="12"/>
      <c r="L42" s="14" t="s">
        <v>142</v>
      </c>
    </row>
    <row r="43" spans="1:14" ht="24" x14ac:dyDescent="0.4">
      <c r="A43" s="6" t="s">
        <v>138</v>
      </c>
      <c r="B43" s="12" t="s">
        <v>128</v>
      </c>
      <c r="C43" s="12" t="s">
        <v>21</v>
      </c>
      <c r="D43" s="12" t="s">
        <v>143</v>
      </c>
      <c r="E43" s="24" t="s">
        <v>5</v>
      </c>
      <c r="F43" s="12">
        <v>2011</v>
      </c>
      <c r="G43" s="13">
        <v>264</v>
      </c>
      <c r="H43" s="13">
        <v>1000000</v>
      </c>
      <c r="I43" s="12" t="s">
        <v>11</v>
      </c>
      <c r="J43" s="12"/>
      <c r="K43" s="12"/>
      <c r="L43" s="14"/>
    </row>
    <row r="44" spans="1:14" ht="96" hidden="1" x14ac:dyDescent="0.4">
      <c r="A44" s="9" t="s">
        <v>17</v>
      </c>
      <c r="B44" s="22" t="s">
        <v>153</v>
      </c>
      <c r="C44" s="16" t="s">
        <v>4</v>
      </c>
      <c r="D44" s="16" t="s">
        <v>36</v>
      </c>
      <c r="E44" s="21" t="s">
        <v>7</v>
      </c>
      <c r="F44" s="16">
        <v>2024</v>
      </c>
      <c r="G44" s="19">
        <v>575</v>
      </c>
      <c r="H44" s="20">
        <v>1850000</v>
      </c>
      <c r="I44" s="16" t="s">
        <v>11</v>
      </c>
      <c r="J44" s="16" t="s">
        <v>48</v>
      </c>
      <c r="K44" s="16"/>
      <c r="L44" s="15" t="s">
        <v>111</v>
      </c>
    </row>
    <row r="45" spans="1:14" ht="24" x14ac:dyDescent="0.4">
      <c r="A45" s="9" t="s">
        <v>194</v>
      </c>
      <c r="B45" s="22" t="s">
        <v>128</v>
      </c>
      <c r="C45" s="16" t="s">
        <v>21</v>
      </c>
      <c r="D45" s="16" t="s">
        <v>195</v>
      </c>
      <c r="E45" s="21" t="s">
        <v>7</v>
      </c>
      <c r="F45" s="16">
        <v>2022</v>
      </c>
      <c r="G45" s="19">
        <f>H45*264/1000000</f>
        <v>52.8</v>
      </c>
      <c r="H45" s="20">
        <v>200000</v>
      </c>
      <c r="I45" s="16" t="s">
        <v>11</v>
      </c>
      <c r="J45" s="16"/>
      <c r="K45" s="16"/>
      <c r="L45" s="15" t="s">
        <v>196</v>
      </c>
    </row>
    <row r="46" spans="1:14" ht="72" hidden="1" x14ac:dyDescent="0.4">
      <c r="A46" s="9" t="s">
        <v>50</v>
      </c>
      <c r="B46" s="22" t="s">
        <v>153</v>
      </c>
      <c r="C46" s="16" t="s">
        <v>21</v>
      </c>
      <c r="D46" s="16" t="s">
        <v>49</v>
      </c>
      <c r="E46" s="21" t="s">
        <v>7</v>
      </c>
      <c r="F46" s="16">
        <v>2023</v>
      </c>
      <c r="G46" s="19">
        <v>306</v>
      </c>
      <c r="H46" s="20">
        <v>984585</v>
      </c>
      <c r="I46" s="16"/>
      <c r="J46" s="16"/>
      <c r="K46" s="16"/>
      <c r="L46" s="15" t="s">
        <v>51</v>
      </c>
    </row>
    <row r="47" spans="1:14" ht="96" hidden="1" x14ac:dyDescent="0.4">
      <c r="A47" s="6" t="s">
        <v>144</v>
      </c>
      <c r="B47" s="12" t="s">
        <v>130</v>
      </c>
      <c r="C47" s="12" t="s">
        <v>21</v>
      </c>
      <c r="D47" s="12" t="s">
        <v>145</v>
      </c>
      <c r="E47" s="24" t="s">
        <v>7</v>
      </c>
      <c r="F47" s="12">
        <v>2024</v>
      </c>
      <c r="G47" s="13">
        <v>264</v>
      </c>
      <c r="H47" s="13">
        <v>1000000</v>
      </c>
      <c r="I47" s="12" t="s">
        <v>146</v>
      </c>
      <c r="J47" s="12"/>
      <c r="K47" s="12"/>
      <c r="L47" s="14" t="s">
        <v>147</v>
      </c>
    </row>
    <row r="48" spans="1:14" ht="96" hidden="1" x14ac:dyDescent="0.4">
      <c r="A48" s="9" t="s">
        <v>41</v>
      </c>
      <c r="B48" s="22" t="s">
        <v>153</v>
      </c>
      <c r="C48" s="16" t="s">
        <v>21</v>
      </c>
      <c r="D48" s="16" t="s">
        <v>40</v>
      </c>
      <c r="E48" s="21" t="s">
        <v>7</v>
      </c>
      <c r="F48" s="16">
        <v>2024</v>
      </c>
      <c r="G48" s="17">
        <v>800</v>
      </c>
      <c r="H48" s="17">
        <v>2570000</v>
      </c>
      <c r="I48" s="16" t="s">
        <v>11</v>
      </c>
      <c r="J48" s="23">
        <v>800</v>
      </c>
      <c r="K48" s="16" t="s">
        <v>112</v>
      </c>
      <c r="L48" s="15" t="s">
        <v>80</v>
      </c>
      <c r="M48" s="3"/>
      <c r="N48" s="3"/>
    </row>
    <row r="49" spans="1:14" ht="36" x14ac:dyDescent="0.4">
      <c r="A49" s="9" t="s">
        <v>239</v>
      </c>
      <c r="B49" s="22" t="s">
        <v>128</v>
      </c>
      <c r="C49" s="16" t="s">
        <v>21</v>
      </c>
      <c r="D49" s="16" t="s">
        <v>240</v>
      </c>
      <c r="E49" s="21" t="s">
        <v>7</v>
      </c>
      <c r="F49" s="16">
        <v>2024</v>
      </c>
      <c r="G49" s="17">
        <f>H49*264/1000000</f>
        <v>79.2</v>
      </c>
      <c r="H49" s="17">
        <v>300000</v>
      </c>
      <c r="I49" s="16" t="s">
        <v>241</v>
      </c>
      <c r="J49" s="23" t="s">
        <v>270</v>
      </c>
      <c r="K49" s="16"/>
      <c r="L49" s="15"/>
      <c r="M49" s="3"/>
      <c r="N49" s="3"/>
    </row>
    <row r="50" spans="1:14" ht="36" x14ac:dyDescent="0.4">
      <c r="A50" s="9" t="s">
        <v>197</v>
      </c>
      <c r="B50" s="22" t="s">
        <v>128</v>
      </c>
      <c r="C50" s="16" t="s">
        <v>21</v>
      </c>
      <c r="D50" s="16" t="s">
        <v>198</v>
      </c>
      <c r="E50" s="21" t="s">
        <v>7</v>
      </c>
      <c r="F50" s="16">
        <v>2024</v>
      </c>
      <c r="G50" s="17">
        <v>250</v>
      </c>
      <c r="H50" s="17">
        <v>800000</v>
      </c>
      <c r="I50" s="16" t="s">
        <v>11</v>
      </c>
      <c r="J50" s="23"/>
      <c r="K50" s="16"/>
      <c r="L50" s="15" t="s">
        <v>199</v>
      </c>
      <c r="M50" s="3"/>
      <c r="N50" s="3"/>
    </row>
    <row r="51" spans="1:14" ht="36" x14ac:dyDescent="0.4">
      <c r="A51" s="10" t="s">
        <v>197</v>
      </c>
      <c r="B51" s="22" t="s">
        <v>128</v>
      </c>
      <c r="C51" s="16" t="s">
        <v>21</v>
      </c>
      <c r="D51" s="16" t="s">
        <v>200</v>
      </c>
      <c r="E51" s="21" t="s">
        <v>5</v>
      </c>
      <c r="F51" s="16">
        <v>2021</v>
      </c>
      <c r="G51" s="17">
        <v>96.95</v>
      </c>
      <c r="H51" s="17">
        <v>300000</v>
      </c>
      <c r="I51" s="16" t="s">
        <v>11</v>
      </c>
      <c r="J51" s="23"/>
      <c r="K51" s="16"/>
      <c r="L51" s="15" t="s">
        <v>199</v>
      </c>
      <c r="M51" s="3"/>
      <c r="N51" s="3"/>
    </row>
    <row r="52" spans="1:14" ht="84" hidden="1" x14ac:dyDescent="0.4">
      <c r="A52" s="8" t="s">
        <v>62</v>
      </c>
      <c r="B52" s="22" t="s">
        <v>153</v>
      </c>
      <c r="C52" s="16" t="s">
        <v>4</v>
      </c>
      <c r="D52" s="16" t="s">
        <v>63</v>
      </c>
      <c r="E52" s="16" t="s">
        <v>64</v>
      </c>
      <c r="F52" s="16">
        <v>2022</v>
      </c>
      <c r="G52" s="18">
        <v>16</v>
      </c>
      <c r="H52" s="37">
        <v>51481</v>
      </c>
      <c r="I52" s="16" t="s">
        <v>65</v>
      </c>
      <c r="J52" s="23">
        <v>70</v>
      </c>
      <c r="K52" s="16" t="s">
        <v>66</v>
      </c>
      <c r="L52" s="15" t="s">
        <v>113</v>
      </c>
      <c r="M52" s="3"/>
      <c r="N52" s="3"/>
    </row>
    <row r="53" spans="1:14" ht="120" hidden="1" x14ac:dyDescent="0.4">
      <c r="A53" s="9" t="s">
        <v>18</v>
      </c>
      <c r="B53" s="22" t="s">
        <v>153</v>
      </c>
      <c r="C53" s="16" t="s">
        <v>4</v>
      </c>
      <c r="D53" s="16" t="s">
        <v>37</v>
      </c>
      <c r="E53" s="21" t="s">
        <v>5</v>
      </c>
      <c r="F53" s="16">
        <v>2023</v>
      </c>
      <c r="G53" s="19">
        <v>90</v>
      </c>
      <c r="H53" s="20">
        <v>289584</v>
      </c>
      <c r="I53" s="16" t="s">
        <v>11</v>
      </c>
      <c r="J53" s="23">
        <v>825</v>
      </c>
      <c r="K53" s="16"/>
      <c r="L53" s="15" t="s">
        <v>79</v>
      </c>
      <c r="M53" s="3"/>
      <c r="N53" s="3"/>
    </row>
    <row r="54" spans="1:14" ht="120" hidden="1" x14ac:dyDescent="0.4">
      <c r="A54" s="9" t="s">
        <v>18</v>
      </c>
      <c r="B54" s="22" t="s">
        <v>153</v>
      </c>
      <c r="C54" s="16" t="s">
        <v>4</v>
      </c>
      <c r="D54" s="16" t="s">
        <v>37</v>
      </c>
      <c r="E54" s="21" t="s">
        <v>94</v>
      </c>
      <c r="F54" s="16">
        <v>2023</v>
      </c>
      <c r="G54" s="19">
        <v>250</v>
      </c>
      <c r="H54" s="20">
        <v>800000</v>
      </c>
      <c r="I54" s="16" t="s">
        <v>11</v>
      </c>
      <c r="J54" s="23">
        <v>825</v>
      </c>
      <c r="K54" s="16"/>
      <c r="L54" s="15" t="s">
        <v>79</v>
      </c>
      <c r="M54" s="3"/>
      <c r="N54" s="3"/>
    </row>
    <row r="55" spans="1:14" ht="36" x14ac:dyDescent="0.4">
      <c r="A55" s="9" t="s">
        <v>201</v>
      </c>
      <c r="B55" s="22" t="s">
        <v>128</v>
      </c>
      <c r="C55" s="16" t="s">
        <v>21</v>
      </c>
      <c r="D55" s="16" t="s">
        <v>203</v>
      </c>
      <c r="E55" s="21" t="s">
        <v>7</v>
      </c>
      <c r="F55" s="16">
        <v>2023</v>
      </c>
      <c r="G55" s="19">
        <f>H55*264/1000000</f>
        <v>66</v>
      </c>
      <c r="H55" s="20">
        <v>250000</v>
      </c>
      <c r="I55" s="16" t="s">
        <v>204</v>
      </c>
      <c r="J55" s="23" t="s">
        <v>230</v>
      </c>
      <c r="K55" s="16"/>
      <c r="L55" s="15" t="s">
        <v>202</v>
      </c>
      <c r="M55" s="3"/>
      <c r="N55" s="3"/>
    </row>
    <row r="56" spans="1:14" ht="24" x14ac:dyDescent="0.4">
      <c r="A56" s="9" t="s">
        <v>201</v>
      </c>
      <c r="B56" s="22" t="s">
        <v>128</v>
      </c>
      <c r="C56" s="16" t="s">
        <v>21</v>
      </c>
      <c r="D56" s="16" t="s">
        <v>205</v>
      </c>
      <c r="E56" s="21" t="s">
        <v>5</v>
      </c>
      <c r="F56" s="16"/>
      <c r="G56" s="19"/>
      <c r="H56" s="20"/>
      <c r="I56" s="16" t="s">
        <v>11</v>
      </c>
      <c r="J56" s="23" t="s">
        <v>230</v>
      </c>
      <c r="K56" s="16"/>
      <c r="L56" s="15"/>
      <c r="M56" s="3"/>
      <c r="N56" s="3"/>
    </row>
    <row r="57" spans="1:14" ht="24" hidden="1" x14ac:dyDescent="0.4">
      <c r="A57" s="9" t="s">
        <v>34</v>
      </c>
      <c r="B57" s="22" t="s">
        <v>153</v>
      </c>
      <c r="C57" s="16" t="s">
        <v>21</v>
      </c>
      <c r="D57" s="16" t="s">
        <v>31</v>
      </c>
      <c r="E57" s="16" t="s">
        <v>7</v>
      </c>
      <c r="F57" s="16">
        <v>2020</v>
      </c>
      <c r="G57" s="19">
        <v>100</v>
      </c>
      <c r="H57" s="20">
        <v>321760</v>
      </c>
      <c r="I57" s="16" t="s">
        <v>11</v>
      </c>
      <c r="J57" s="23">
        <v>280</v>
      </c>
      <c r="K57" s="16" t="s">
        <v>33</v>
      </c>
      <c r="L57" s="15"/>
      <c r="M57" s="3"/>
      <c r="N57" s="3"/>
    </row>
    <row r="58" spans="1:14" ht="84" hidden="1" x14ac:dyDescent="0.4">
      <c r="A58" s="9" t="s">
        <v>115</v>
      </c>
      <c r="B58" s="22" t="s">
        <v>153</v>
      </c>
      <c r="C58" s="16" t="s">
        <v>4</v>
      </c>
      <c r="D58" s="16" t="s">
        <v>116</v>
      </c>
      <c r="E58" s="16" t="s">
        <v>7</v>
      </c>
      <c r="F58" s="16">
        <v>2021</v>
      </c>
      <c r="G58" s="19">
        <v>75</v>
      </c>
      <c r="H58" s="20">
        <v>241320</v>
      </c>
      <c r="I58" s="16" t="s">
        <v>11</v>
      </c>
      <c r="J58" s="16"/>
      <c r="K58" s="16" t="s">
        <v>117</v>
      </c>
      <c r="L58" s="15" t="s">
        <v>118</v>
      </c>
      <c r="M58" s="3"/>
      <c r="N58" s="3"/>
    </row>
    <row r="59" spans="1:14" ht="72" hidden="1" x14ac:dyDescent="0.4">
      <c r="A59" s="9" t="s">
        <v>246</v>
      </c>
      <c r="B59" s="22" t="s">
        <v>130</v>
      </c>
      <c r="C59" s="28" t="s">
        <v>4</v>
      </c>
      <c r="D59" s="28" t="s">
        <v>248</v>
      </c>
      <c r="E59" s="28" t="s">
        <v>5</v>
      </c>
      <c r="F59" s="28">
        <v>2021</v>
      </c>
      <c r="G59" s="33">
        <f>H59*264/1000000</f>
        <v>105.6</v>
      </c>
      <c r="H59" s="38">
        <v>400000</v>
      </c>
      <c r="I59" s="28" t="s">
        <v>252</v>
      </c>
      <c r="J59" s="28"/>
      <c r="K59" s="28"/>
      <c r="L59" s="29"/>
      <c r="M59" s="3"/>
      <c r="N59" s="3"/>
    </row>
    <row r="60" spans="1:14" ht="204" hidden="1" x14ac:dyDescent="0.4">
      <c r="A60" s="8" t="s">
        <v>253</v>
      </c>
      <c r="B60" s="39" t="s">
        <v>130</v>
      </c>
      <c r="C60" s="39" t="s">
        <v>4</v>
      </c>
      <c r="D60" s="39" t="s">
        <v>254</v>
      </c>
      <c r="E60" s="39" t="s">
        <v>7</v>
      </c>
      <c r="F60" s="39"/>
      <c r="G60" s="19"/>
      <c r="H60" s="42"/>
      <c r="I60" s="39" t="s">
        <v>146</v>
      </c>
      <c r="J60" s="41">
        <v>712.25</v>
      </c>
      <c r="K60" s="39" t="s">
        <v>255</v>
      </c>
      <c r="L60" s="5"/>
      <c r="M60" s="3"/>
      <c r="N60" s="3"/>
    </row>
    <row r="61" spans="1:14" ht="24" x14ac:dyDescent="0.4">
      <c r="A61" s="9" t="s">
        <v>206</v>
      </c>
      <c r="B61" s="22" t="s">
        <v>128</v>
      </c>
      <c r="C61" s="16" t="s">
        <v>21</v>
      </c>
      <c r="D61" s="16" t="s">
        <v>143</v>
      </c>
      <c r="E61" s="16" t="s">
        <v>7</v>
      </c>
      <c r="F61" s="16">
        <v>2024</v>
      </c>
      <c r="G61" s="19">
        <f>H61*264/1000000</f>
        <v>216.48</v>
      </c>
      <c r="H61" s="20">
        <v>820000</v>
      </c>
      <c r="I61" s="16" t="s">
        <v>207</v>
      </c>
      <c r="J61" s="16"/>
      <c r="K61" s="16"/>
      <c r="L61" s="15" t="s">
        <v>208</v>
      </c>
      <c r="M61" s="3"/>
      <c r="N61" s="3"/>
    </row>
    <row r="62" spans="1:14" ht="12.9" hidden="1" x14ac:dyDescent="0.4">
      <c r="A62" s="9" t="s">
        <v>206</v>
      </c>
      <c r="B62" s="22" t="s">
        <v>130</v>
      </c>
      <c r="C62" s="16" t="s">
        <v>21</v>
      </c>
      <c r="D62" s="16" t="s">
        <v>141</v>
      </c>
      <c r="E62" s="16" t="s">
        <v>7</v>
      </c>
      <c r="F62" s="16"/>
      <c r="G62" s="19">
        <f>H62*264/1000000</f>
        <v>145.19999999999999</v>
      </c>
      <c r="H62" s="20">
        <v>550000</v>
      </c>
      <c r="I62" s="16"/>
      <c r="J62" s="16"/>
      <c r="K62" s="16"/>
      <c r="L62" s="15" t="s">
        <v>256</v>
      </c>
      <c r="M62" s="3"/>
      <c r="N62" s="3"/>
    </row>
    <row r="63" spans="1:14" ht="48" hidden="1" x14ac:dyDescent="0.4">
      <c r="A63" s="9" t="s">
        <v>19</v>
      </c>
      <c r="B63" s="22" t="s">
        <v>153</v>
      </c>
      <c r="C63" s="16" t="s">
        <v>21</v>
      </c>
      <c r="D63" s="16" t="s">
        <v>38</v>
      </c>
      <c r="E63" s="16" t="s">
        <v>5</v>
      </c>
      <c r="F63" s="16">
        <v>2018</v>
      </c>
      <c r="G63" s="19">
        <v>115</v>
      </c>
      <c r="H63" s="20">
        <v>370000</v>
      </c>
      <c r="I63" s="16" t="s">
        <v>114</v>
      </c>
      <c r="J63" s="16"/>
      <c r="K63" s="16"/>
      <c r="L63" s="15" t="s">
        <v>126</v>
      </c>
      <c r="M63" s="3"/>
      <c r="N63" s="3"/>
    </row>
    <row r="64" spans="1:14" ht="12.9" hidden="1" x14ac:dyDescent="0.4">
      <c r="A64" s="4" t="s">
        <v>148</v>
      </c>
      <c r="B64" s="12" t="s">
        <v>130</v>
      </c>
      <c r="C64" s="12" t="s">
        <v>21</v>
      </c>
      <c r="D64" s="12" t="s">
        <v>131</v>
      </c>
      <c r="E64" s="24" t="s">
        <v>5</v>
      </c>
      <c r="F64" s="12"/>
      <c r="G64" s="13">
        <v>5.28</v>
      </c>
      <c r="H64" s="43">
        <v>20000</v>
      </c>
      <c r="I64" s="12" t="s">
        <v>11</v>
      </c>
      <c r="J64" s="12"/>
      <c r="K64" s="12"/>
      <c r="L64" s="14"/>
      <c r="M64" s="3"/>
      <c r="N64" s="3"/>
    </row>
    <row r="65" spans="1:14" ht="48" x14ac:dyDescent="0.4">
      <c r="A65" s="4" t="s">
        <v>149</v>
      </c>
      <c r="B65" s="12" t="s">
        <v>128</v>
      </c>
      <c r="C65" s="12" t="s">
        <v>4</v>
      </c>
      <c r="D65" s="12" t="s">
        <v>150</v>
      </c>
      <c r="E65" s="24" t="s">
        <v>7</v>
      </c>
      <c r="F65" s="12">
        <v>2025</v>
      </c>
      <c r="G65" s="13">
        <v>26.4</v>
      </c>
      <c r="H65" s="13">
        <v>100000</v>
      </c>
      <c r="I65" s="12" t="s">
        <v>151</v>
      </c>
      <c r="J65" s="12"/>
      <c r="K65" s="12" t="s">
        <v>152</v>
      </c>
      <c r="L65" s="14" t="s">
        <v>209</v>
      </c>
      <c r="M65" s="3"/>
      <c r="N65" s="3"/>
    </row>
    <row r="66" spans="1:14" ht="24" hidden="1" x14ac:dyDescent="0.4">
      <c r="A66" s="9" t="s">
        <v>82</v>
      </c>
      <c r="B66" s="22" t="s">
        <v>153</v>
      </c>
      <c r="C66" s="16" t="s">
        <v>4</v>
      </c>
      <c r="D66" s="16" t="s">
        <v>83</v>
      </c>
      <c r="E66" s="16" t="s">
        <v>7</v>
      </c>
      <c r="F66" s="16" t="s">
        <v>77</v>
      </c>
      <c r="G66" s="19">
        <v>90</v>
      </c>
      <c r="H66" s="20">
        <v>289584</v>
      </c>
      <c r="I66" s="16"/>
      <c r="J66" s="23">
        <v>400</v>
      </c>
      <c r="K66" s="16"/>
      <c r="L66" s="15"/>
      <c r="M66" s="3"/>
      <c r="N66" s="3"/>
    </row>
    <row r="67" spans="1:14" ht="24" x14ac:dyDescent="0.4">
      <c r="A67" s="9" t="s">
        <v>210</v>
      </c>
      <c r="B67" s="22" t="s">
        <v>128</v>
      </c>
      <c r="C67" s="16" t="s">
        <v>4</v>
      </c>
      <c r="D67" s="16" t="s">
        <v>200</v>
      </c>
      <c r="E67" s="16" t="s">
        <v>64</v>
      </c>
      <c r="F67" s="16">
        <v>2023</v>
      </c>
      <c r="G67" s="19">
        <f>H67*264/1000000</f>
        <v>52.8</v>
      </c>
      <c r="H67" s="20">
        <v>200000</v>
      </c>
      <c r="I67" s="16" t="s">
        <v>211</v>
      </c>
      <c r="J67" s="23" t="s">
        <v>231</v>
      </c>
      <c r="K67" s="16" t="s">
        <v>212</v>
      </c>
      <c r="L67" s="15"/>
      <c r="M67" s="3"/>
      <c r="N67" s="3"/>
    </row>
    <row r="68" spans="1:14" ht="48" x14ac:dyDescent="0.4">
      <c r="A68" s="10" t="s">
        <v>213</v>
      </c>
      <c r="B68" s="22" t="s">
        <v>128</v>
      </c>
      <c r="C68" s="16" t="s">
        <v>4</v>
      </c>
      <c r="D68" s="16" t="s">
        <v>214</v>
      </c>
      <c r="E68" s="16" t="s">
        <v>5</v>
      </c>
      <c r="F68" s="16">
        <v>2021</v>
      </c>
      <c r="G68" s="19">
        <f>H68*264/1000000</f>
        <v>10.295999999999999</v>
      </c>
      <c r="H68" s="20">
        <v>39000</v>
      </c>
      <c r="I68" s="16" t="s">
        <v>211</v>
      </c>
      <c r="J68" s="23" t="s">
        <v>232</v>
      </c>
      <c r="K68" s="16" t="s">
        <v>225</v>
      </c>
      <c r="L68" s="15"/>
      <c r="M68" s="3"/>
      <c r="N68" s="3"/>
    </row>
    <row r="69" spans="1:14" ht="52.75" customHeight="1" x14ac:dyDescent="0.4">
      <c r="A69" s="10" t="s">
        <v>213</v>
      </c>
      <c r="B69" s="22" t="s">
        <v>128</v>
      </c>
      <c r="C69" s="16" t="s">
        <v>4</v>
      </c>
      <c r="D69" s="16" t="s">
        <v>214</v>
      </c>
      <c r="E69" s="16" t="s">
        <v>5</v>
      </c>
      <c r="F69" s="16">
        <v>2010</v>
      </c>
      <c r="G69" s="32">
        <f>62*264/1000000</f>
        <v>1.6368000000000001E-2</v>
      </c>
      <c r="H69" s="20">
        <v>77000</v>
      </c>
      <c r="I69" s="16" t="s">
        <v>211</v>
      </c>
      <c r="J69" s="23" t="s">
        <v>233</v>
      </c>
      <c r="K69" s="16" t="s">
        <v>225</v>
      </c>
      <c r="L69" s="15"/>
    </row>
    <row r="70" spans="1:14" ht="24" hidden="1" x14ac:dyDescent="0.4">
      <c r="A70" s="9" t="s">
        <v>215</v>
      </c>
      <c r="B70" s="22" t="s">
        <v>153</v>
      </c>
      <c r="C70" s="16" t="s">
        <v>4</v>
      </c>
      <c r="D70" s="16" t="s">
        <v>216</v>
      </c>
      <c r="E70" s="16" t="s">
        <v>7</v>
      </c>
      <c r="F70" s="16">
        <v>2023</v>
      </c>
      <c r="G70" s="19">
        <f>H70*264/100000</f>
        <v>396</v>
      </c>
      <c r="H70" s="20">
        <v>150000</v>
      </c>
      <c r="I70" s="16" t="s">
        <v>11</v>
      </c>
      <c r="J70" s="23"/>
      <c r="K70" s="16"/>
      <c r="L70" s="15" t="s">
        <v>190</v>
      </c>
    </row>
    <row r="71" spans="1:14" ht="24" hidden="1" x14ac:dyDescent="0.4">
      <c r="A71" s="6" t="s">
        <v>226</v>
      </c>
      <c r="B71" s="12" t="s">
        <v>153</v>
      </c>
      <c r="C71" s="12" t="s">
        <v>21</v>
      </c>
      <c r="D71" s="12" t="s">
        <v>24</v>
      </c>
      <c r="E71" s="24" t="s">
        <v>7</v>
      </c>
      <c r="F71" s="12">
        <v>2024</v>
      </c>
      <c r="G71" s="13">
        <f>H71*264/100000</f>
        <v>792</v>
      </c>
      <c r="H71" s="13">
        <v>300000</v>
      </c>
      <c r="I71" s="12" t="s">
        <v>11</v>
      </c>
      <c r="J71" s="12"/>
      <c r="K71" s="12"/>
      <c r="L71" s="14"/>
    </row>
    <row r="72" spans="1:14" ht="36" x14ac:dyDescent="0.4">
      <c r="A72" s="6" t="s">
        <v>226</v>
      </c>
      <c r="B72" s="12" t="s">
        <v>128</v>
      </c>
      <c r="C72" s="12" t="s">
        <v>21</v>
      </c>
      <c r="D72" s="12" t="s">
        <v>217</v>
      </c>
      <c r="E72" s="24" t="s">
        <v>7</v>
      </c>
      <c r="F72" s="12">
        <v>2024</v>
      </c>
      <c r="G72" s="13">
        <f>H72*264/1000000</f>
        <v>105.6</v>
      </c>
      <c r="H72" s="13">
        <v>400000</v>
      </c>
      <c r="I72" s="12" t="s">
        <v>11</v>
      </c>
      <c r="J72" s="12" t="s">
        <v>235</v>
      </c>
      <c r="K72" s="12"/>
      <c r="L72" s="14" t="s">
        <v>218</v>
      </c>
    </row>
    <row r="73" spans="1:14" ht="60" x14ac:dyDescent="0.4">
      <c r="A73" s="6" t="s">
        <v>227</v>
      </c>
      <c r="B73" s="12" t="s">
        <v>128</v>
      </c>
      <c r="C73" s="12" t="s">
        <v>21</v>
      </c>
      <c r="D73" s="12" t="s">
        <v>238</v>
      </c>
      <c r="E73" s="24" t="s">
        <v>5</v>
      </c>
      <c r="F73" s="12">
        <v>2019</v>
      </c>
      <c r="G73" s="13">
        <v>132</v>
      </c>
      <c r="H73" s="13">
        <v>500000</v>
      </c>
      <c r="I73" s="12" t="s">
        <v>11</v>
      </c>
      <c r="J73" s="12" t="s">
        <v>234</v>
      </c>
      <c r="K73" s="12"/>
      <c r="L73" s="14" t="s">
        <v>237</v>
      </c>
    </row>
    <row r="74" spans="1:14" hidden="1" x14ac:dyDescent="0.4">
      <c r="A74" s="8" t="s">
        <v>258</v>
      </c>
      <c r="B74" s="39" t="s">
        <v>130</v>
      </c>
      <c r="C74" s="39" t="s">
        <v>4</v>
      </c>
      <c r="D74" s="39" t="s">
        <v>259</v>
      </c>
      <c r="E74" s="39" t="s">
        <v>7</v>
      </c>
      <c r="F74" s="39"/>
      <c r="G74" s="19">
        <f>H74*264/1000000</f>
        <v>13.2</v>
      </c>
      <c r="H74" s="42">
        <v>50000</v>
      </c>
      <c r="I74" s="39"/>
      <c r="J74" s="39"/>
      <c r="K74" s="39"/>
      <c r="L74" s="5"/>
    </row>
    <row r="75" spans="1:14" ht="72" x14ac:dyDescent="0.4">
      <c r="A75" s="6" t="s">
        <v>242</v>
      </c>
      <c r="B75" s="12" t="s">
        <v>128</v>
      </c>
      <c r="C75" s="12" t="s">
        <v>21</v>
      </c>
      <c r="D75" s="12" t="s">
        <v>243</v>
      </c>
      <c r="E75" s="24" t="s">
        <v>7</v>
      </c>
      <c r="F75" s="12"/>
      <c r="G75" s="13"/>
      <c r="H75" s="13">
        <v>400000</v>
      </c>
      <c r="I75" s="12" t="s">
        <v>244</v>
      </c>
      <c r="J75" s="12"/>
      <c r="K75" s="12"/>
      <c r="L75" s="14" t="s">
        <v>245</v>
      </c>
    </row>
    <row r="76" spans="1:14" ht="36" x14ac:dyDescent="0.4">
      <c r="A76" s="6" t="s">
        <v>219</v>
      </c>
      <c r="B76" s="12" t="s">
        <v>128</v>
      </c>
      <c r="C76" s="12" t="s">
        <v>4</v>
      </c>
      <c r="D76" s="12" t="s">
        <v>220</v>
      </c>
      <c r="E76" s="24" t="s">
        <v>5</v>
      </c>
      <c r="F76" s="12">
        <v>2015</v>
      </c>
      <c r="G76" s="13">
        <f>H76*264/1000000</f>
        <v>34.32</v>
      </c>
      <c r="H76" s="13">
        <v>130000</v>
      </c>
      <c r="I76" s="12" t="s">
        <v>211</v>
      </c>
      <c r="J76" s="12" t="s">
        <v>236</v>
      </c>
      <c r="K76" s="12"/>
      <c r="L76" s="14"/>
    </row>
    <row r="77" spans="1:14" ht="36" x14ac:dyDescent="0.4">
      <c r="A77" s="6" t="s">
        <v>219</v>
      </c>
      <c r="B77" s="12" t="s">
        <v>128</v>
      </c>
      <c r="C77" s="12" t="s">
        <v>4</v>
      </c>
      <c r="D77" s="12" t="s">
        <v>221</v>
      </c>
      <c r="E77" s="24" t="s">
        <v>5</v>
      </c>
      <c r="F77" s="12">
        <v>2015</v>
      </c>
      <c r="G77" s="13">
        <f>H77*264/1000000</f>
        <v>132</v>
      </c>
      <c r="H77" s="13">
        <v>500000</v>
      </c>
      <c r="I77" s="12" t="s">
        <v>222</v>
      </c>
      <c r="J77" s="12" t="s">
        <v>236</v>
      </c>
      <c r="K77" s="12"/>
      <c r="L77" s="14"/>
    </row>
    <row r="78" spans="1:14" ht="108" hidden="1" x14ac:dyDescent="0.4">
      <c r="A78" s="8" t="s">
        <v>67</v>
      </c>
      <c r="B78" s="22" t="s">
        <v>153</v>
      </c>
      <c r="C78" s="16" t="s">
        <v>68</v>
      </c>
      <c r="D78" s="16" t="s">
        <v>69</v>
      </c>
      <c r="E78" s="16" t="s">
        <v>7</v>
      </c>
      <c r="F78" s="16">
        <v>2025</v>
      </c>
      <c r="G78" s="19">
        <v>30</v>
      </c>
      <c r="H78" s="20">
        <v>96528</v>
      </c>
      <c r="I78" s="25" t="s">
        <v>70</v>
      </c>
      <c r="J78" s="16"/>
      <c r="K78" s="16"/>
      <c r="L78" s="15" t="s">
        <v>124</v>
      </c>
    </row>
    <row r="79" spans="1:14" ht="168" hidden="1" x14ac:dyDescent="0.4">
      <c r="A79" s="9" t="s">
        <v>120</v>
      </c>
      <c r="B79" s="22" t="s">
        <v>153</v>
      </c>
      <c r="C79" s="16" t="s">
        <v>4</v>
      </c>
      <c r="D79" s="16" t="s">
        <v>121</v>
      </c>
      <c r="E79" s="16" t="s">
        <v>7</v>
      </c>
      <c r="F79" s="16">
        <v>2023</v>
      </c>
      <c r="G79" s="19">
        <v>95</v>
      </c>
      <c r="H79" s="20">
        <v>305672</v>
      </c>
      <c r="I79" s="16" t="s">
        <v>11</v>
      </c>
      <c r="J79" s="23">
        <v>85</v>
      </c>
      <c r="K79" s="16" t="s">
        <v>122</v>
      </c>
      <c r="L79" s="15" t="s">
        <v>123</v>
      </c>
    </row>
    <row r="80" spans="1:14" ht="132" hidden="1" x14ac:dyDescent="0.4">
      <c r="A80" s="5" t="s">
        <v>75</v>
      </c>
      <c r="B80" s="22" t="s">
        <v>153</v>
      </c>
      <c r="C80" s="16" t="s">
        <v>8</v>
      </c>
      <c r="D80" s="16" t="s">
        <v>39</v>
      </c>
      <c r="E80" s="21" t="s">
        <v>94</v>
      </c>
      <c r="F80" s="16">
        <v>2023</v>
      </c>
      <c r="G80" s="19">
        <v>290</v>
      </c>
      <c r="H80" s="20">
        <v>933104</v>
      </c>
      <c r="I80" s="16" t="s">
        <v>11</v>
      </c>
      <c r="J80" s="23">
        <v>350</v>
      </c>
      <c r="K80" s="16" t="s">
        <v>119</v>
      </c>
      <c r="L80" s="15" t="s">
        <v>71</v>
      </c>
    </row>
  </sheetData>
  <autoFilter ref="A1:L80" xr:uid="{E8BEA84C-0CE0-4058-9E60-F87731993347}">
    <filterColumn colId="1">
      <filters>
        <filter val="Europe"/>
      </filters>
    </filterColumn>
    <sortState xmlns:xlrd2="http://schemas.microsoft.com/office/spreadsheetml/2017/richdata2" ref="A2:L77">
      <sortCondition ref="A2:A77"/>
    </sortState>
  </autoFilter>
  <sortState xmlns:xlrd2="http://schemas.microsoft.com/office/spreadsheetml/2017/richdata2" ref="A2:L80">
    <sortCondition ref="A2:A80"/>
  </sortState>
  <hyperlinks>
    <hyperlink ref="A13" r:id="rId1" xr:uid="{7CD9F533-280C-40C7-83EB-46785BA024AB}"/>
    <hyperlink ref="A3" r:id="rId2" xr:uid="{6A9FB503-8DF6-4075-9547-755EB46E6D3B}"/>
    <hyperlink ref="A31" r:id="rId3" xr:uid="{A31AA4BE-C457-4A72-B10A-E43477122792}"/>
    <hyperlink ref="A39" r:id="rId4" xr:uid="{0E3B0C35-FD39-4C4C-A170-31165F734D19}"/>
    <hyperlink ref="A9" r:id="rId5" xr:uid="{2CEFAF72-D2EA-4322-9BEE-7D4772EB99FE}"/>
    <hyperlink ref="A57" r:id="rId6" display="Ryze-Phillips 66" xr:uid="{C3A9D7EA-1B5B-48DB-9CFD-2A74D8CBF94A}"/>
    <hyperlink ref="A53" r:id="rId7" xr:uid="{B723573C-726C-41CB-8C75-143CB13F3076}"/>
    <hyperlink ref="A17" r:id="rId8" xr:uid="{034AE7B7-A4E7-4F15-9EBE-A143F2BBC6CF}"/>
    <hyperlink ref="A44" r:id="rId9" location="about-the-next-project" xr:uid="{57BBA824-3F4C-46A3-99FF-6C9A60874AB8}"/>
    <hyperlink ref="A48" r:id="rId10" xr:uid="{66CA2ADB-BE61-4E57-A9D1-085194530ACB}"/>
    <hyperlink ref="A32" r:id="rId11" xr:uid="{64A6C7B2-955C-4A74-9941-3CC5E289BD82}"/>
    <hyperlink ref="A11" r:id="rId12" xr:uid="{F3E2194B-81F6-4277-AF0A-566A4DB1197D}"/>
    <hyperlink ref="A12" r:id="rId13" xr:uid="{8595C84F-46BC-44E7-8DA7-533B83CD4EC8}"/>
    <hyperlink ref="A24" r:id="rId14" display="Global Clean Energy (Bakersfield Renewable Fuels)" xr:uid="{BDB3C7FF-A325-4B1D-B843-2C3096162A0E}"/>
    <hyperlink ref="A46" r:id="rId15" xr:uid="{DC6D9F1D-47A7-4BA6-9B23-2A618ED8DD6E}"/>
    <hyperlink ref="A63" r:id="rId16" xr:uid="{1DBF4C0D-8597-4F2C-964B-DD57EAB7BF79}"/>
    <hyperlink ref="A2" r:id="rId17" xr:uid="{023578A5-DA00-4225-B8C6-2550E7DAC508}"/>
    <hyperlink ref="A27" r:id="rId18" display="Grön Fuels LLC" xr:uid="{09EF991E-0E93-437B-9F54-4374D89049B0}"/>
    <hyperlink ref="A40" r:id="rId19" display="Marathon" xr:uid="{C8DCAC75-BC6F-4129-8041-F23765F93223}"/>
    <hyperlink ref="A52" r:id="rId20" xr:uid="{83C0F7DD-B327-45F7-A6E9-12BC36A84933}"/>
    <hyperlink ref="A78" r:id="rId21" xr:uid="{564A6B7C-D057-4272-B02B-A1C3AE9151A2}"/>
    <hyperlink ref="A66" r:id="rId22" xr:uid="{147528F7-711E-44B4-AD51-7159C0E58897}"/>
    <hyperlink ref="A29" r:id="rId23" xr:uid="{2C6E4DE2-E4F1-476C-BDD4-35190B62E12B}"/>
    <hyperlink ref="A7" r:id="rId24" xr:uid="{48301DE4-E608-4F25-A057-BF2D5F361AF6}"/>
    <hyperlink ref="A26" r:id="rId25" xr:uid="{DBBB8FDC-BBB8-4712-AFE5-7393974EA914}"/>
    <hyperlink ref="A38" r:id="rId26" display="Louisiana Green Fuels" xr:uid="{8EE2890D-1A83-469F-BB97-A41147D2E2DC}"/>
    <hyperlink ref="A14" r:id="rId27" xr:uid="{5FB1D71A-FCAF-4BA8-AAC7-187E1DF75160}"/>
    <hyperlink ref="A54" r:id="rId28" xr:uid="{5F7B2392-C284-48C8-9D3F-CE8905F08671}"/>
    <hyperlink ref="A79" r:id="rId29" xr:uid="{5AA10DA8-600E-4E28-BD0D-8C81EDEA7759}"/>
    <hyperlink ref="A58" r:id="rId30" xr:uid="{7D27D6A1-1549-47AA-9B36-5ABC3CCD562A}"/>
    <hyperlink ref="A19" r:id="rId31" xr:uid="{366F52E3-9490-42F5-A628-517B3EFFAA3C}"/>
    <hyperlink ref="A42" r:id="rId32" xr:uid="{9CD2BC94-989A-406E-93E0-FD958704D630}"/>
    <hyperlink ref="A43" r:id="rId33" xr:uid="{428EA819-C19F-47D2-B547-662CA7CFAFE8}"/>
    <hyperlink ref="A47" r:id="rId34" xr:uid="{E45D168B-FB6E-4498-89D7-C0C274E3DDCD}"/>
    <hyperlink ref="A73" r:id="rId35" display="TOTAL  (La Mede)" xr:uid="{4136B019-6757-421F-8058-D5356309FF6C}"/>
    <hyperlink ref="A10" r:id="rId36" xr:uid="{85026680-81BA-4E39-9B7A-9F3FD2D8E79C}"/>
    <hyperlink ref="A6" r:id="rId37" xr:uid="{09D1C0E9-D657-43AF-889B-6FB2F8ADCFF8}"/>
    <hyperlink ref="A16" r:id="rId38" display="ECO " xr:uid="{89064405-924E-421D-A54D-6485CEF2899F}"/>
    <hyperlink ref="A21" r:id="rId39" xr:uid="{893FFBB9-090A-4891-B08C-27B07892513D}"/>
    <hyperlink ref="A22" r:id="rId40" xr:uid="{91DA6D8F-F6D5-4CE9-B293-63629185081B}"/>
    <hyperlink ref="A4" r:id="rId41" xr:uid="{1749BB38-969F-4ACE-8B4D-8550FBFDFF3B}"/>
    <hyperlink ref="A18" r:id="rId42" xr:uid="{FBF1951A-E6E1-44B4-B41B-9362E916AFAF}"/>
    <hyperlink ref="A33" r:id="rId43" xr:uid="{78892757-3B5C-4AD8-B096-2A28DD1C799B}"/>
    <hyperlink ref="A34" r:id="rId44" xr:uid="{3F71C50B-97E5-450F-A051-71352431820E}"/>
    <hyperlink ref="A35" r:id="rId45" xr:uid="{70C06D12-15CE-4404-B564-7B32E099B911}"/>
    <hyperlink ref="A45" r:id="rId46" xr:uid="{B6E49FAE-3B7F-4EA3-BF4E-8A722BC02A20}"/>
    <hyperlink ref="A50" r:id="rId47" xr:uid="{B8571BCE-576D-4120-86B8-AE6B00F53353}"/>
    <hyperlink ref="A55" r:id="rId48" xr:uid="{7164962A-6BDF-41C2-9E46-56920FD6C362}"/>
    <hyperlink ref="A56" r:id="rId49" xr:uid="{3C1D0499-9075-4585-8E88-19DB8FC842B4}"/>
    <hyperlink ref="A61" r:id="rId50" xr:uid="{F63CFDBE-75A8-4F5C-80FA-BA3898C79F63}"/>
    <hyperlink ref="A67" r:id="rId51" xr:uid="{1AA774B0-AFB6-487E-A82C-F0933456AFE2}"/>
    <hyperlink ref="A70" r:id="rId52" xr:uid="{76DED1ED-C9F4-4DCB-9310-11BC89FABC82}"/>
    <hyperlink ref="A71" r:id="rId53" display="TOTAL" xr:uid="{9BA4F1E3-D6E5-4BAB-A1D3-334FA43F0CD5}"/>
    <hyperlink ref="A72" r:id="rId54" xr:uid="{B3937D07-2ACA-456C-8480-1A419FF874BB}"/>
    <hyperlink ref="A76" r:id="rId55" xr:uid="{2394649D-B5BB-45BF-9F80-2C8FA9E7B986}"/>
    <hyperlink ref="A77" r:id="rId56" xr:uid="{FD93DF7A-2533-434A-8DA2-A6915E560581}"/>
    <hyperlink ref="A75" r:id="rId57" xr:uid="{95C30553-9601-431C-9AE3-FD6E5C5F1F53}"/>
    <hyperlink ref="A15" r:id="rId58" display="ECB Group" xr:uid="{4B3EE602-BB08-4C83-81D6-6911DCC892F3}"/>
    <hyperlink ref="A5" r:id="rId59" xr:uid="{CFFD00B9-B032-4B80-B623-F38366E56AE8}"/>
    <hyperlink ref="A74" r:id="rId60" xr:uid="{0CF1724C-BAF5-43EA-8979-843BBDEBBDFD}"/>
    <hyperlink ref="A62" r:id="rId61" location=":~:text=Shell%20is%20planning%20a%20550%2C000,cooking%20oil%20and%20animal%20fats." xr:uid="{9F7E9930-F103-48DB-B4E1-1B83D36A90BE}"/>
    <hyperlink ref="A59" r:id="rId62" xr:uid="{3CCCCAE4-6629-4200-A8A3-C4FE8FCC23A6}"/>
    <hyperlink ref="A60" r:id="rId63" xr:uid="{CE7F1A27-79E6-4FB9-B81C-36F5A416A77A}"/>
  </hyperlinks>
  <printOptions horizontalCentered="1"/>
  <pageMargins left="0.45" right="0.45" top="0.75" bottom="0.75" header="0.3" footer="0.3"/>
  <pageSetup scale="85" orientation="landscape" horizontalDpi="1200" verticalDpi="1200" r:id="rId64"/>
  <headerFooter>
    <oddHeader>&amp;A</oddHeader>
    <oddFooter>&amp;L&amp;B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Pivot Table</vt:lpstr>
      <vt:lpstr>Charts</vt:lpstr>
      <vt:lpstr>Capacity 4-2022</vt:lpstr>
      <vt:lpstr>'Capacity 4-2022'!Print_Area</vt:lpstr>
      <vt:lpstr>'Capacity 4-2022'!Print_Titles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Klein</dc:creator>
  <cp:lastModifiedBy>Tammy Klein</cp:lastModifiedBy>
  <cp:lastPrinted>2021-04-22T14:01:42Z</cp:lastPrinted>
  <dcterms:created xsi:type="dcterms:W3CDTF">2020-04-13T18:55:36Z</dcterms:created>
  <dcterms:modified xsi:type="dcterms:W3CDTF">2022-04-05T19:13:08Z</dcterms:modified>
</cp:coreProperties>
</file>